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73BD45C0-2471-4F11-A1D0-E2CE5A803170}" xr6:coauthVersionLast="47" xr6:coauthVersionMax="47" xr10:uidLastSave="{00000000-0000-0000-0000-000000000000}"/>
  <bookViews>
    <workbookView xWindow="1215" yWindow="810" windowWidth="25320" windowHeight="11910" tabRatio="500" xr2:uid="{00000000-000D-0000-FFFF-FFFF00000000}"/>
  </bookViews>
  <sheets>
    <sheet name="工程表" sheetId="1" r:id="rId1"/>
    <sheet name="祝日" sheetId="2" r:id="rId2"/>
  </sheets>
  <definedNames>
    <definedName name="_xlnm.Print_Area" localSheetId="0">工程表!$B$2:$BS$54</definedName>
    <definedName name="_xlnm.Print_Titles" localSheetId="0">工程表!$9:$11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4" i="1" l="1"/>
  <c r="G53" i="1"/>
  <c r="G52" i="1"/>
  <c r="G51" i="1"/>
  <c r="G50" i="1"/>
  <c r="G36" i="1"/>
  <c r="G35" i="1"/>
  <c r="G34" i="1"/>
  <c r="G33" i="1"/>
  <c r="G32" i="1"/>
  <c r="G31" i="1"/>
  <c r="H30" i="1"/>
  <c r="E30" i="1"/>
  <c r="G29" i="1"/>
  <c r="G28" i="1" s="1"/>
  <c r="H28" i="1"/>
  <c r="E28" i="1"/>
  <c r="G27" i="1"/>
  <c r="G26" i="1"/>
  <c r="G25" i="1"/>
  <c r="G24" i="1"/>
  <c r="G23" i="1"/>
  <c r="H22" i="1"/>
  <c r="E22" i="1"/>
  <c r="G21" i="1"/>
  <c r="G20" i="1"/>
  <c r="G19" i="1"/>
  <c r="H18" i="1"/>
  <c r="E18" i="1"/>
  <c r="G17" i="1"/>
  <c r="G16" i="1"/>
  <c r="H15" i="1"/>
  <c r="E15" i="1"/>
  <c r="G14" i="1"/>
  <c r="G13" i="1"/>
  <c r="H12" i="1"/>
  <c r="E12" i="1"/>
  <c r="I10" i="1"/>
  <c r="J10" i="1" s="1"/>
  <c r="J11" i="1" s="1"/>
  <c r="J9" i="1" l="1"/>
  <c r="G12" i="1"/>
  <c r="F12" i="1" s="1"/>
  <c r="G15" i="1"/>
  <c r="F15" i="1" s="1"/>
  <c r="G22" i="1"/>
  <c r="F22" i="1" s="1"/>
  <c r="I11" i="1"/>
  <c r="G18" i="1"/>
  <c r="F18" i="1" s="1"/>
  <c r="G30" i="1"/>
  <c r="K10" i="1"/>
  <c r="F28" i="1"/>
  <c r="I9" i="1"/>
  <c r="K11" i="1" l="1"/>
  <c r="L10" i="1"/>
  <c r="K9" i="1"/>
  <c r="F30" i="1"/>
  <c r="AA5" i="1" s="1"/>
  <c r="O4" i="1"/>
  <c r="M10" i="1" l="1"/>
  <c r="L9" i="1"/>
  <c r="L11" i="1"/>
  <c r="N10" i="1" l="1"/>
  <c r="M9" i="1"/>
  <c r="M11" i="1"/>
  <c r="N11" i="1" l="1"/>
  <c r="O10" i="1"/>
  <c r="N9" i="1"/>
  <c r="O11" i="1" l="1"/>
  <c r="P10" i="1"/>
  <c r="O9" i="1"/>
  <c r="Q10" i="1" l="1"/>
  <c r="P9" i="1"/>
  <c r="P11" i="1"/>
  <c r="R10" i="1" l="1"/>
  <c r="Q9" i="1"/>
  <c r="Q11" i="1"/>
  <c r="R11" i="1" l="1"/>
  <c r="S10" i="1"/>
  <c r="R9" i="1"/>
  <c r="S11" i="1" l="1"/>
  <c r="T10" i="1"/>
  <c r="S9" i="1"/>
  <c r="U10" i="1" l="1"/>
  <c r="T9" i="1"/>
  <c r="T11" i="1"/>
  <c r="V10" i="1" l="1"/>
  <c r="U9" i="1"/>
  <c r="U11" i="1"/>
  <c r="V11" i="1" l="1"/>
  <c r="V9" i="1"/>
  <c r="W10" i="1"/>
  <c r="W11" i="1" l="1"/>
  <c r="X10" i="1"/>
  <c r="W9" i="1"/>
  <c r="Y10" i="1" l="1"/>
  <c r="X9" i="1"/>
  <c r="X11" i="1"/>
  <c r="Z10" i="1" l="1"/>
  <c r="Y9" i="1"/>
  <c r="Y11" i="1"/>
  <c r="Z11" i="1" l="1"/>
  <c r="AA10" i="1"/>
  <c r="Z9" i="1"/>
  <c r="AA11" i="1" l="1"/>
  <c r="AB10" i="1"/>
  <c r="AA9" i="1"/>
  <c r="AC10" i="1" l="1"/>
  <c r="AB9" i="1"/>
  <c r="AB11" i="1"/>
  <c r="AD10" i="1" l="1"/>
  <c r="AC9" i="1"/>
  <c r="AC11" i="1"/>
  <c r="AD11" i="1" l="1"/>
  <c r="AE10" i="1"/>
  <c r="AD9" i="1"/>
  <c r="AE11" i="1" l="1"/>
  <c r="AF10" i="1"/>
  <c r="AE9" i="1"/>
  <c r="AG10" i="1" l="1"/>
  <c r="AF9" i="1"/>
  <c r="AF11" i="1"/>
  <c r="AH10" i="1" l="1"/>
  <c r="AG9" i="1"/>
  <c r="AG11" i="1"/>
  <c r="AH11" i="1" l="1"/>
  <c r="AI10" i="1"/>
  <c r="AH9" i="1"/>
  <c r="AI11" i="1" l="1"/>
  <c r="AJ10" i="1"/>
  <c r="AI9" i="1"/>
  <c r="AK10" i="1" l="1"/>
  <c r="AJ9" i="1"/>
  <c r="AJ11" i="1"/>
  <c r="AL10" i="1" l="1"/>
  <c r="AK9" i="1"/>
  <c r="AK11" i="1"/>
  <c r="AL11" i="1" l="1"/>
  <c r="AL9" i="1"/>
  <c r="AM10" i="1"/>
  <c r="AM11" i="1" l="1"/>
  <c r="AN10" i="1"/>
  <c r="AM9" i="1"/>
  <c r="AO10" i="1" l="1"/>
  <c r="AN9" i="1"/>
  <c r="AN11" i="1"/>
  <c r="AP10" i="1" l="1"/>
  <c r="AO9" i="1"/>
  <c r="AO11" i="1"/>
  <c r="AP11" i="1" l="1"/>
  <c r="AQ10" i="1"/>
  <c r="AP9" i="1"/>
  <c r="AQ11" i="1" l="1"/>
  <c r="AR10" i="1"/>
  <c r="AQ9" i="1"/>
  <c r="AS10" i="1" l="1"/>
  <c r="AR9" i="1"/>
  <c r="AR11" i="1"/>
  <c r="AT10" i="1" l="1"/>
  <c r="AS9" i="1"/>
  <c r="AS11" i="1"/>
  <c r="AT11" i="1" l="1"/>
  <c r="AU10" i="1"/>
  <c r="AT9" i="1"/>
  <c r="AU11" i="1" l="1"/>
  <c r="AV10" i="1"/>
  <c r="AU9" i="1"/>
  <c r="AW10" i="1" l="1"/>
  <c r="AV9" i="1"/>
  <c r="AV11" i="1"/>
  <c r="AX10" i="1" l="1"/>
  <c r="AW9" i="1"/>
  <c r="AW11" i="1"/>
  <c r="AX11" i="1" l="1"/>
  <c r="AY10" i="1"/>
  <c r="AX9" i="1"/>
  <c r="AY11" i="1" l="1"/>
  <c r="AZ10" i="1"/>
  <c r="AY9" i="1"/>
  <c r="AZ9" i="1" l="1"/>
  <c r="BA10" i="1"/>
  <c r="AZ11" i="1"/>
  <c r="BB10" i="1" l="1"/>
  <c r="BA9" i="1"/>
  <c r="BA11" i="1"/>
  <c r="BB11" i="1" l="1"/>
  <c r="BB9" i="1"/>
  <c r="BC10" i="1"/>
  <c r="BC11" i="1" l="1"/>
  <c r="BD10" i="1"/>
  <c r="BC9" i="1"/>
  <c r="BE10" i="1" l="1"/>
  <c r="BD9" i="1"/>
  <c r="BD11" i="1"/>
  <c r="BF10" i="1" l="1"/>
  <c r="BE9" i="1"/>
  <c r="BE11" i="1"/>
  <c r="BF11" i="1" l="1"/>
  <c r="BG10" i="1"/>
  <c r="BF9" i="1"/>
  <c r="BG11" i="1" l="1"/>
  <c r="BH10" i="1"/>
  <c r="BG9" i="1"/>
  <c r="BI10" i="1" l="1"/>
  <c r="BH9" i="1"/>
  <c r="BH11" i="1"/>
  <c r="BJ10" i="1" l="1"/>
  <c r="BI9" i="1"/>
  <c r="BI11" i="1"/>
  <c r="BJ11" i="1" l="1"/>
  <c r="BK10" i="1"/>
  <c r="BJ9" i="1"/>
  <c r="BK11" i="1" l="1"/>
  <c r="BL10" i="1"/>
  <c r="BK9" i="1"/>
  <c r="BM10" i="1" l="1"/>
  <c r="BL9" i="1"/>
  <c r="BL11" i="1"/>
  <c r="BN10" i="1" l="1"/>
  <c r="BM9" i="1"/>
  <c r="BM11" i="1"/>
  <c r="BN11" i="1" l="1"/>
  <c r="BN9" i="1"/>
  <c r="BO10" i="1"/>
  <c r="BO11" i="1" l="1"/>
  <c r="BP10" i="1"/>
  <c r="BO9" i="1"/>
  <c r="BQ10" i="1" l="1"/>
  <c r="BP9" i="1"/>
  <c r="BP11" i="1"/>
  <c r="BR10" i="1" l="1"/>
  <c r="BQ9" i="1"/>
  <c r="BQ11" i="1"/>
  <c r="BR11" i="1" l="1"/>
  <c r="BR9" i="1"/>
  <c r="BS10" i="1"/>
  <c r="BS11" i="1" l="1"/>
  <c r="BS9" i="1"/>
</calcChain>
</file>

<file path=xl/sharedStrings.xml><?xml version="1.0" encoding="utf-8"?>
<sst xmlns="http://schemas.openxmlformats.org/spreadsheetml/2006/main" count="153" uniqueCount="86">
  <si>
    <t>工 事 工 程 表</t>
  </si>
  <si>
    <t>工事名</t>
  </si>
  <si>
    <r>
      <rPr>
        <sz val="10"/>
        <color rgb="FF0000FF"/>
        <rFont val="Noto Sans CJK SC"/>
        <family val="2"/>
        <charset val="1"/>
      </rPr>
      <t>○○ビル</t>
    </r>
    <r>
      <rPr>
        <sz val="10"/>
        <color rgb="FF0000FF"/>
        <rFont val="Meiryo"/>
        <family val="3"/>
        <charset val="128"/>
      </rPr>
      <t>1</t>
    </r>
    <r>
      <rPr>
        <sz val="10"/>
        <color rgb="FF0000FF"/>
        <rFont val="Noto Sans CJK SC"/>
        <family val="2"/>
        <charset val="1"/>
      </rPr>
      <t>階 店舗内装改修工事</t>
    </r>
  </si>
  <si>
    <t>着工日</t>
  </si>
  <si>
    <t>作成日</t>
  </si>
  <si>
    <t>工事場所</t>
  </si>
  <si>
    <t>竣工予定日</t>
  </si>
  <si>
    <t>作成者</t>
  </si>
  <si>
    <t>○○ ○○</t>
  </si>
  <si>
    <t>施工会社</t>
  </si>
  <si>
    <t>株式会社○○建設</t>
  </si>
  <si>
    <t>全体進捗</t>
  </si>
  <si>
    <t>黄色の欄に入力すると、バーが自動で表示されます</t>
  </si>
  <si>
    <t>予定</t>
  </si>
  <si>
    <t>完了分</t>
  </si>
  <si>
    <t>工種まとめ</t>
  </si>
  <si>
    <t>本日</t>
  </si>
  <si>
    <t>土日</t>
  </si>
  <si>
    <t>祝日・休業日</t>
  </si>
  <si>
    <t>No</t>
  </si>
  <si>
    <t>工種・作業名</t>
  </si>
  <si>
    <t>担当業者</t>
  </si>
  <si>
    <t>開始日</t>
  </si>
  <si>
    <t>日数</t>
  </si>
  <si>
    <t>終了日</t>
  </si>
  <si>
    <t>進捗</t>
  </si>
  <si>
    <t>準備工事</t>
  </si>
  <si>
    <t>　現場調査・墨出し</t>
  </si>
  <si>
    <t>自社</t>
  </si>
  <si>
    <t>　養生・仮設設置</t>
  </si>
  <si>
    <t>解体工事</t>
  </si>
  <si>
    <t>　既存内装解体</t>
  </si>
  <si>
    <t>○○解体</t>
  </si>
  <si>
    <t>　産廃搬出</t>
  </si>
  <si>
    <t>設備工事</t>
  </si>
  <si>
    <t>　電気配線</t>
  </si>
  <si>
    <t>○○電気</t>
  </si>
  <si>
    <t>　給排水配管</t>
  </si>
  <si>
    <t>○○設備</t>
  </si>
  <si>
    <t>　空調ダクト</t>
  </si>
  <si>
    <t>○○空調</t>
  </si>
  <si>
    <t>内装工事</t>
  </si>
  <si>
    <t>　軽量鉄骨下地</t>
  </si>
  <si>
    <t>○○内装</t>
  </si>
  <si>
    <t>　ボード張り</t>
  </si>
  <si>
    <t>　天井仕上げ</t>
  </si>
  <si>
    <t>　クロス張り</t>
  </si>
  <si>
    <t>　床仕上げ</t>
  </si>
  <si>
    <t>○○床</t>
  </si>
  <si>
    <t>建具工事</t>
  </si>
  <si>
    <t>　建具取付</t>
  </si>
  <si>
    <t>○○建具</t>
  </si>
  <si>
    <t>仕上・検査</t>
  </si>
  <si>
    <t>　器具付け</t>
  </si>
  <si>
    <t>　美装・清掃</t>
  </si>
  <si>
    <t>○○美装</t>
  </si>
  <si>
    <t>　社内検査</t>
  </si>
  <si>
    <t>　竣工検査・引渡し</t>
  </si>
  <si>
    <t>祝日・休業日 一覧</t>
  </si>
  <si>
    <r>
      <rPr>
        <sz val="9"/>
        <color rgb="FF555555"/>
        <rFont val="Noto Sans CJK SC"/>
        <family val="2"/>
        <charset val="1"/>
      </rPr>
      <t>出典：内閣府「国民の祝日について」（</t>
    </r>
    <r>
      <rPr>
        <sz val="9"/>
        <color rgb="FF555555"/>
        <rFont val="Meiryo"/>
        <family val="3"/>
        <charset val="128"/>
      </rPr>
      <t>2026</t>
    </r>
    <r>
      <rPr>
        <sz val="9"/>
        <color rgb="FF555555"/>
        <rFont val="Noto Sans CJK SC"/>
        <family val="2"/>
        <charset val="1"/>
      </rPr>
      <t>・</t>
    </r>
    <r>
      <rPr>
        <sz val="9"/>
        <color rgb="FF555555"/>
        <rFont val="Meiryo"/>
        <family val="3"/>
        <charset val="128"/>
      </rPr>
      <t>2027</t>
    </r>
    <r>
      <rPr>
        <sz val="9"/>
        <color rgb="FF555555"/>
        <rFont val="Noto Sans CJK SC"/>
        <family val="2"/>
        <charset val="1"/>
      </rPr>
      <t>年）。会社の休業日（年末年始・お盆など）は区分を「休業日」にして下の空欄に追加してください。</t>
    </r>
  </si>
  <si>
    <t>日付</t>
  </si>
  <si>
    <t>名称</t>
  </si>
  <si>
    <t>区分</t>
  </si>
  <si>
    <t>元日</t>
  </si>
  <si>
    <t>祝日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</si>
  <si>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</si>
  <si>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</si>
  <si>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</si>
  <si>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</si>
  <si>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</si>
  <si>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</si>
  <si>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</si>
  <si>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</si>
  <si>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振替休日</t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</si>
  <si>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</si>
  <si>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</si>
  <si>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</si>
  <si>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</si>
  <si>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</si>
  <si>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</si>
  <si>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</si>
  <si>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</si>
  <si>
    <t>年末年始休業（例）</t>
  </si>
  <si>
    <t>休業日</t>
  </si>
  <si>
    <t>Excel・Word無料テンプレート集</t>
    <phoneticPr fontId="24"/>
  </si>
  <si>
    <r>
      <rPr>
        <sz val="10"/>
        <color rgb="FF0000FF"/>
        <rFont val="Noto Sans CJK SC"/>
        <family val="2"/>
        <charset val="1"/>
      </rPr>
      <t>○○市○○町</t>
    </r>
    <r>
      <rPr>
        <sz val="10"/>
        <color rgb="FF0000FF"/>
        <rFont val="Meiryo"/>
        <family val="3"/>
        <charset val="128"/>
      </rPr>
      <t>1-2-3</t>
    </r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</si>
</sst>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m/d"/>
  </numFmts>
  <fonts count="26">
    <font>
      <sz val="11"/>
      <color theme="1"/>
      <name val="Calibri"/>
      <family val="2"/>
      <charset val="1"/>
    </font>
    <font>
      <b/>
      <sz val="22"/>
      <color rgb="FFFFFFFF"/>
      <name val="Meiryo"/>
      <family val="2"/>
      <charset val="1"/>
    </font>
    <font>
      <b/>
      <sz val="10"/>
      <color rgb="FF222222"/>
      <name val="Meiryo"/>
      <family val="2"/>
      <charset val="1"/>
    </font>
    <font>
      <sz val="10"/>
      <color rgb="FF0000FF"/>
      <name val="Meiryo"/>
      <family val="2"/>
      <charset val="1"/>
    </font>
    <font>
      <sz val="10"/>
      <color rgb="FF0000FF"/>
      <name val="Meiryo"/>
      <family val="3"/>
      <charset val="128"/>
    </font>
    <font>
      <b/>
      <sz val="9"/>
      <color rgb="FF222222"/>
      <name val="Meiryo"/>
      <family val="2"/>
      <charset val="1"/>
    </font>
    <font>
      <sz val="10"/>
      <color rgb="FF222222"/>
      <name val="Meiryo"/>
      <family val="3"/>
      <charset val="128"/>
    </font>
    <font>
      <sz val="9"/>
      <color rgb="FF555555"/>
      <name val="Meiryo"/>
      <family val="2"/>
      <charset val="1"/>
    </font>
    <font>
      <sz val="9"/>
      <name val="Meiryo"/>
      <family val="2"/>
      <charset val="1"/>
    </font>
    <font>
      <b/>
      <sz val="10"/>
      <color rgb="FF222222"/>
      <name val="Meiryo"/>
      <family val="3"/>
      <charset val="128"/>
    </font>
    <font>
      <b/>
      <sz val="7"/>
      <color rgb="FF1F3A5F"/>
      <name val="Meiryo"/>
      <family val="3"/>
      <charset val="128"/>
    </font>
    <font>
      <sz val="8"/>
      <color rgb="FF222222"/>
      <name val="Meiryo"/>
      <family val="3"/>
      <charset val="128"/>
    </font>
    <font>
      <sz val="8"/>
      <color rgb="FF222222"/>
      <name val="Meiryo"/>
      <family val="2"/>
      <charset val="1"/>
    </font>
    <font>
      <b/>
      <sz val="10"/>
      <color rgb="FF0000FF"/>
      <name val="Meiryo"/>
      <family val="2"/>
      <charset val="1"/>
    </font>
    <font>
      <sz val="9"/>
      <color rgb="FF0000FF"/>
      <name val="Meiryo"/>
      <family val="2"/>
      <charset val="1"/>
    </font>
    <font>
      <b/>
      <sz val="16"/>
      <color rgb="FFFFFFFF"/>
      <name val="Meiryo"/>
      <family val="2"/>
      <charset val="1"/>
    </font>
    <font>
      <sz val="9"/>
      <color rgb="FF555555"/>
      <name val="Meiryo"/>
      <family val="3"/>
      <charset val="128"/>
    </font>
    <font>
      <b/>
      <sz val="10"/>
      <name val="Meiryo"/>
      <family val="2"/>
      <charset val="1"/>
    </font>
    <font>
      <sz val="10"/>
      <color rgb="FF222222"/>
      <name val="Meiryo"/>
      <family val="2"/>
      <charset val="1"/>
    </font>
    <font>
      <sz val="10"/>
      <color rgb="FF0000FF"/>
      <name val="Noto Sans CJK SC"/>
      <family val="2"/>
      <charset val="1"/>
    </font>
    <font>
      <sz val="9"/>
      <color rgb="FF555555"/>
      <name val="Noto Sans CJK SC"/>
      <family val="2"/>
      <charset val="1"/>
    </font>
    <font>
      <u/>
      <sz val="11"/>
      <color theme="10"/>
      <name val="Calibri"/>
      <family val="2"/>
      <charset val="1"/>
    </font>
    <font>
      <u/>
      <sz val="24"/>
      <color theme="10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E8EDF4"/>
        <bgColor rgb="FFEEEEEE"/>
      </patternFill>
    </fill>
    <fill>
      <patternFill patternType="solid">
        <fgColor rgb="FFFFF9DB"/>
        <bgColor rgb="FFF3F3F3"/>
      </patternFill>
    </fill>
    <fill>
      <patternFill patternType="solid">
        <fgColor rgb="FFA9CBF2"/>
        <bgColor rgb="FFBFBFBF"/>
      </patternFill>
    </fill>
    <fill>
      <patternFill patternType="solid">
        <fgColor rgb="FF1E5AA8"/>
        <bgColor rgb="FF1565C0"/>
      </patternFill>
    </fill>
    <fill>
      <patternFill patternType="solid">
        <fgColor rgb="FF4A4A4A"/>
        <bgColor rgb="FF555555"/>
      </patternFill>
    </fill>
    <fill>
      <patternFill patternType="solid">
        <fgColor rgb="FFFFE38A"/>
        <bgColor rgb="FFFDE2E2"/>
      </patternFill>
    </fill>
    <fill>
      <patternFill patternType="solid">
        <fgColor rgb="FFEEEEEE"/>
        <bgColor rgb="FFE8EDF4"/>
      </patternFill>
    </fill>
    <fill>
      <patternFill patternType="solid">
        <fgColor rgb="FFF8D7E3"/>
        <bgColor rgb="FFFDE2E2"/>
      </patternFill>
    </fill>
    <fill>
      <patternFill patternType="solid">
        <fgColor rgb="FFF3F3F3"/>
        <bgColor rgb="FFEEEEE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5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10" fillId="3" borderId="1" xfId="0" applyFont="1" applyFill="1" applyBorder="1" applyAlignment="1">
      <alignment horizontal="left" vertical="center"/>
    </xf>
    <xf numFmtId="176" fontId="11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left" vertical="center" indent="1"/>
    </xf>
    <xf numFmtId="0" fontId="6" fillId="11" borderId="1" xfId="0" applyFont="1" applyFill="1" applyBorder="1" applyAlignment="1">
      <alignment horizontal="left" vertical="center" indent="1"/>
    </xf>
    <xf numFmtId="177" fontId="9" fillId="11" borderId="1" xfId="0" applyNumberFormat="1" applyFont="1" applyFill="1" applyBorder="1" applyAlignment="1">
      <alignment horizontal="center" vertical="center"/>
    </xf>
    <xf numFmtId="9" fontId="9" fillId="11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left" vertical="center" indent="1"/>
    </xf>
    <xf numFmtId="0" fontId="14" fillId="4" borderId="1" xfId="0" applyFont="1" applyFill="1" applyBorder="1" applyAlignment="1">
      <alignment horizontal="left" vertical="center" indent="1"/>
    </xf>
    <xf numFmtId="177" fontId="4" fillId="4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9" fontId="4" fillId="4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indent="1"/>
    </xf>
    <xf numFmtId="0" fontId="18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5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15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</cellXfs>
  <cellStyles count="2">
    <cellStyle name="ハイパーリンク" xfId="1" builtinId="8"/>
    <cellStyle name="標準" xfId="0" builtinId="0"/>
  </cellStyles>
  <dxfs count="10">
    <dxf>
      <fill>
        <patternFill>
          <bgColor rgb="FFEEEEEE"/>
        </patternFill>
      </fill>
    </dxf>
    <dxf>
      <fill>
        <patternFill>
          <bgColor rgb="FFF8D7E3"/>
        </patternFill>
      </fill>
    </dxf>
    <dxf>
      <fill>
        <patternFill>
          <bgColor rgb="FFFFE38A"/>
        </patternFill>
      </fill>
    </dxf>
    <dxf>
      <fill>
        <patternFill>
          <bgColor rgb="FFA9CBF2"/>
        </patternFill>
      </fill>
    </dxf>
    <dxf>
      <fill>
        <patternFill>
          <bgColor rgb="FF1E5AA8"/>
        </patternFill>
      </fill>
    </dxf>
    <dxf>
      <fill>
        <patternFill>
          <bgColor rgb="FF4A4A4A"/>
        </patternFill>
      </fill>
    </dxf>
    <dxf>
      <font>
        <color rgb="FF1565C0"/>
      </font>
      <fill>
        <patternFill>
          <bgColor rgb="FFDDE8F8"/>
        </patternFill>
      </fill>
    </dxf>
    <dxf>
      <font>
        <color rgb="FFC62828"/>
      </font>
      <fill>
        <patternFill>
          <bgColor rgb="FFFDE2E2"/>
        </patternFill>
      </fill>
    </dxf>
    <dxf>
      <font>
        <b/>
        <color rgb="FFAD1457"/>
      </font>
      <fill>
        <patternFill>
          <bgColor rgb="FFF8D7E3"/>
        </patternFill>
      </fill>
    </dxf>
    <dxf>
      <font>
        <b/>
        <color rgb="FFFFFFFF"/>
      </font>
      <fill>
        <patternFill>
          <bgColor rgb="FFE5393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D1457"/>
      <rgbColor rgb="FFFFF9DB"/>
      <rgbColor rgb="FFDDE8F8"/>
      <rgbColor rgb="FF660066"/>
      <rgbColor rgb="FFFF8080"/>
      <rgbColor rgb="FF1565C0"/>
      <rgbColor rgb="FFF8D7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DF4"/>
      <rgbColor rgb="FFEEEEEE"/>
      <rgbColor rgb="FFF3F3F3"/>
      <rgbColor rgb="FFA9CBF2"/>
      <rgbColor rgb="FFFDE2E2"/>
      <rgbColor rgb="FFCC99FF"/>
      <rgbColor rgb="FFFFE38A"/>
      <rgbColor rgb="FF1E5AA8"/>
      <rgbColor rgb="FF33CCCC"/>
      <rgbColor rgb="FF99CC00"/>
      <rgbColor rgb="FFFFCC00"/>
      <rgbColor rgb="FFFF9900"/>
      <rgbColor rgb="FFE53935"/>
      <rgbColor rgb="FF555555"/>
      <rgbColor rgb="FF969696"/>
      <rgbColor rgb="FF1F3A5F"/>
      <rgbColor rgb="FF339966"/>
      <rgbColor rgb="FF003300"/>
      <rgbColor rgb="FF4A4A4A"/>
      <rgbColor rgb="FFC62828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B54"/>
  <sheetViews>
    <sheetView showGridLines="0" tabSelected="1" zoomScaleNormal="100" workbookViewId="0">
      <pane xSplit="8" ySplit="11" topLeftCell="I12" activePane="bottomRight" state="frozen"/>
      <selection pane="topRight" activeCell="I1" sqref="I1"/>
      <selection pane="bottomLeft" activeCell="A12" sqref="A12"/>
      <selection pane="bottomRight"/>
    </sheetView>
  </sheetViews>
  <sheetFormatPr defaultColWidth="8.7109375" defaultRowHeight="15"/>
  <cols>
    <col min="1" max="1" width="2.5703125" customWidth="1"/>
    <col min="2" max="2" width="5" customWidth="1"/>
    <col min="3" max="3" width="24" customWidth="1"/>
    <col min="4" max="4" width="14" customWidth="1"/>
    <col min="5" max="5" width="10" customWidth="1"/>
    <col min="6" max="6" width="6" customWidth="1"/>
    <col min="7" max="7" width="10" customWidth="1"/>
    <col min="8" max="8" width="7" customWidth="1"/>
    <col min="9" max="71" width="3.28515625" customWidth="1"/>
  </cols>
  <sheetData>
    <row r="1" spans="1:158" s="30" customFormat="1" ht="33">
      <c r="A1" s="29" t="s">
        <v>84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</row>
    <row r="2" spans="1:158" ht="43.5" customHeight="1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</row>
    <row r="3" spans="1:158" ht="21.75" customHeight="1">
      <c r="B3" s="32" t="s">
        <v>1</v>
      </c>
      <c r="C3" s="32"/>
      <c r="D3" s="33" t="s">
        <v>2</v>
      </c>
      <c r="E3" s="33"/>
      <c r="F3" s="33"/>
      <c r="G3" s="33"/>
      <c r="H3" s="33"/>
      <c r="J3" s="34" t="s">
        <v>3</v>
      </c>
      <c r="K3" s="34"/>
      <c r="L3" s="34"/>
      <c r="M3" s="34"/>
      <c r="N3" s="34"/>
      <c r="O3" s="35">
        <v>46328</v>
      </c>
      <c r="P3" s="35"/>
      <c r="Q3" s="35"/>
      <c r="R3" s="35"/>
      <c r="S3" s="35"/>
      <c r="T3" s="35"/>
      <c r="V3" s="34" t="s">
        <v>4</v>
      </c>
      <c r="W3" s="34"/>
      <c r="X3" s="34"/>
      <c r="Y3" s="34"/>
      <c r="Z3" s="34"/>
      <c r="AA3" s="35">
        <v>46317</v>
      </c>
      <c r="AB3" s="35"/>
      <c r="AC3" s="35"/>
      <c r="AD3" s="35"/>
      <c r="AE3" s="35"/>
      <c r="AF3" s="35"/>
    </row>
    <row r="4" spans="1:158" ht="21.75" customHeight="1">
      <c r="B4" s="32" t="s">
        <v>5</v>
      </c>
      <c r="C4" s="32"/>
      <c r="D4" s="33" t="s">
        <v>85</v>
      </c>
      <c r="E4" s="33"/>
      <c r="F4" s="33"/>
      <c r="G4" s="33"/>
      <c r="H4" s="33"/>
      <c r="J4" s="34" t="s">
        <v>6</v>
      </c>
      <c r="K4" s="34"/>
      <c r="L4" s="34"/>
      <c r="M4" s="34"/>
      <c r="N4" s="34"/>
      <c r="O4" s="38">
        <f>MAX(G12:G54)</f>
        <v>46378</v>
      </c>
      <c r="P4" s="38"/>
      <c r="Q4" s="38"/>
      <c r="R4" s="38"/>
      <c r="S4" s="38"/>
      <c r="T4" s="38"/>
      <c r="V4" s="34" t="s">
        <v>7</v>
      </c>
      <c r="W4" s="34"/>
      <c r="X4" s="34"/>
      <c r="Y4" s="34"/>
      <c r="Z4" s="34"/>
      <c r="AA4" s="36" t="s">
        <v>8</v>
      </c>
      <c r="AB4" s="36"/>
      <c r="AC4" s="36"/>
      <c r="AD4" s="36"/>
      <c r="AE4" s="36"/>
      <c r="AF4" s="36"/>
    </row>
    <row r="5" spans="1:158" ht="21.75" customHeight="1">
      <c r="B5" s="32" t="s">
        <v>9</v>
      </c>
      <c r="C5" s="32"/>
      <c r="D5" s="33" t="s">
        <v>10</v>
      </c>
      <c r="E5" s="33"/>
      <c r="F5" s="33"/>
      <c r="G5" s="33"/>
      <c r="H5" s="33"/>
      <c r="V5" s="34" t="s">
        <v>11</v>
      </c>
      <c r="W5" s="34"/>
      <c r="X5" s="34"/>
      <c r="Y5" s="34"/>
      <c r="Z5" s="34"/>
      <c r="AA5" s="37">
        <f>IFERROR(SUMPRODUCT((B12:B54&lt;&gt;"")*F12:F54*H12:H54)/SUMPRODUCT((B12:B54&lt;&gt;"")*F12:F54),0)</f>
        <v>0.19444444444444445</v>
      </c>
      <c r="AB5" s="37"/>
      <c r="AC5" s="37"/>
      <c r="AD5" s="37"/>
      <c r="AE5" s="37"/>
      <c r="AF5" s="37"/>
    </row>
    <row r="7" spans="1:158" ht="19.5" customHeight="1">
      <c r="B7" s="42" t="s">
        <v>12</v>
      </c>
      <c r="C7" s="42"/>
      <c r="D7" s="42"/>
      <c r="E7" s="42"/>
      <c r="F7" s="42"/>
      <c r="G7" s="42"/>
      <c r="H7" s="42"/>
      <c r="I7" s="5"/>
      <c r="J7" s="39" t="s">
        <v>13</v>
      </c>
      <c r="K7" s="39"/>
      <c r="L7" s="39"/>
      <c r="M7" s="39"/>
      <c r="O7" s="6"/>
      <c r="P7" s="39" t="s">
        <v>14</v>
      </c>
      <c r="Q7" s="39"/>
      <c r="R7" s="39"/>
      <c r="S7" s="39"/>
      <c r="U7" s="7"/>
      <c r="V7" s="39" t="s">
        <v>15</v>
      </c>
      <c r="W7" s="39"/>
      <c r="X7" s="39"/>
      <c r="Y7" s="39"/>
      <c r="AA7" s="8"/>
      <c r="AB7" s="39" t="s">
        <v>16</v>
      </c>
      <c r="AC7" s="39"/>
      <c r="AD7" s="39"/>
      <c r="AE7" s="39"/>
      <c r="AG7" s="9"/>
      <c r="AH7" s="39" t="s">
        <v>17</v>
      </c>
      <c r="AI7" s="39"/>
      <c r="AJ7" s="39"/>
      <c r="AK7" s="39"/>
      <c r="AM7" s="10"/>
      <c r="AN7" s="39" t="s">
        <v>18</v>
      </c>
      <c r="AO7" s="39"/>
      <c r="AP7" s="39"/>
      <c r="AQ7" s="39"/>
    </row>
    <row r="9" spans="1:158" ht="18" customHeight="1">
      <c r="B9" s="40" t="s">
        <v>19</v>
      </c>
      <c r="C9" s="41" t="s">
        <v>20</v>
      </c>
      <c r="D9" s="41" t="s">
        <v>21</v>
      </c>
      <c r="E9" s="41" t="s">
        <v>22</v>
      </c>
      <c r="F9" s="41" t="s">
        <v>23</v>
      </c>
      <c r="G9" s="41" t="s">
        <v>24</v>
      </c>
      <c r="H9" s="41" t="s">
        <v>25</v>
      </c>
      <c r="I9" s="11" t="str">
        <f>MONTH(I10)&amp;"月"</f>
        <v>11月</v>
      </c>
      <c r="J9" s="11" t="str">
        <f t="shared" ref="J9:AO9" si="0">IF(DAY(J10)=1,MONTH(J10)&amp;"月","")</f>
        <v/>
      </c>
      <c r="K9" s="11" t="str">
        <f t="shared" si="0"/>
        <v/>
      </c>
      <c r="L9" s="11" t="str">
        <f t="shared" si="0"/>
        <v/>
      </c>
      <c r="M9" s="11" t="str">
        <f t="shared" si="0"/>
        <v/>
      </c>
      <c r="N9" s="11" t="str">
        <f t="shared" si="0"/>
        <v/>
      </c>
      <c r="O9" s="11" t="str">
        <f t="shared" si="0"/>
        <v/>
      </c>
      <c r="P9" s="11" t="str">
        <f t="shared" si="0"/>
        <v/>
      </c>
      <c r="Q9" s="11" t="str">
        <f t="shared" si="0"/>
        <v/>
      </c>
      <c r="R9" s="11" t="str">
        <f t="shared" si="0"/>
        <v/>
      </c>
      <c r="S9" s="11" t="str">
        <f t="shared" si="0"/>
        <v/>
      </c>
      <c r="T9" s="11" t="str">
        <f t="shared" si="0"/>
        <v/>
      </c>
      <c r="U9" s="11" t="str">
        <f t="shared" si="0"/>
        <v/>
      </c>
      <c r="V9" s="11" t="str">
        <f t="shared" si="0"/>
        <v/>
      </c>
      <c r="W9" s="11" t="str">
        <f t="shared" si="0"/>
        <v/>
      </c>
      <c r="X9" s="11" t="str">
        <f t="shared" si="0"/>
        <v/>
      </c>
      <c r="Y9" s="11" t="str">
        <f t="shared" si="0"/>
        <v/>
      </c>
      <c r="Z9" s="11" t="str">
        <f t="shared" si="0"/>
        <v/>
      </c>
      <c r="AA9" s="11" t="str">
        <f t="shared" si="0"/>
        <v/>
      </c>
      <c r="AB9" s="11" t="str">
        <f t="shared" si="0"/>
        <v/>
      </c>
      <c r="AC9" s="11" t="str">
        <f t="shared" si="0"/>
        <v/>
      </c>
      <c r="AD9" s="11" t="str">
        <f t="shared" si="0"/>
        <v/>
      </c>
      <c r="AE9" s="11" t="str">
        <f t="shared" si="0"/>
        <v/>
      </c>
      <c r="AF9" s="11" t="str">
        <f t="shared" si="0"/>
        <v/>
      </c>
      <c r="AG9" s="11" t="str">
        <f t="shared" si="0"/>
        <v/>
      </c>
      <c r="AH9" s="11" t="str">
        <f t="shared" si="0"/>
        <v/>
      </c>
      <c r="AI9" s="11" t="str">
        <f t="shared" si="0"/>
        <v/>
      </c>
      <c r="AJ9" s="11" t="str">
        <f t="shared" si="0"/>
        <v/>
      </c>
      <c r="AK9" s="11" t="str">
        <f t="shared" si="0"/>
        <v/>
      </c>
      <c r="AL9" s="11" t="str">
        <f t="shared" si="0"/>
        <v>12月</v>
      </c>
      <c r="AM9" s="11" t="str">
        <f t="shared" si="0"/>
        <v/>
      </c>
      <c r="AN9" s="11" t="str">
        <f t="shared" si="0"/>
        <v/>
      </c>
      <c r="AO9" s="11" t="str">
        <f t="shared" si="0"/>
        <v/>
      </c>
      <c r="AP9" s="11" t="str">
        <f t="shared" ref="AP9:BS9" si="1">IF(DAY(AP10)=1,MONTH(AP10)&amp;"月","")</f>
        <v/>
      </c>
      <c r="AQ9" s="11" t="str">
        <f t="shared" si="1"/>
        <v/>
      </c>
      <c r="AR9" s="11" t="str">
        <f t="shared" si="1"/>
        <v/>
      </c>
      <c r="AS9" s="11" t="str">
        <f t="shared" si="1"/>
        <v/>
      </c>
      <c r="AT9" s="11" t="str">
        <f t="shared" si="1"/>
        <v/>
      </c>
      <c r="AU9" s="11" t="str">
        <f t="shared" si="1"/>
        <v/>
      </c>
      <c r="AV9" s="11" t="str">
        <f t="shared" si="1"/>
        <v/>
      </c>
      <c r="AW9" s="11" t="str">
        <f t="shared" si="1"/>
        <v/>
      </c>
      <c r="AX9" s="11" t="str">
        <f t="shared" si="1"/>
        <v/>
      </c>
      <c r="AY9" s="11" t="str">
        <f t="shared" si="1"/>
        <v/>
      </c>
      <c r="AZ9" s="11" t="str">
        <f t="shared" si="1"/>
        <v/>
      </c>
      <c r="BA9" s="11" t="str">
        <f t="shared" si="1"/>
        <v/>
      </c>
      <c r="BB9" s="11" t="str">
        <f t="shared" si="1"/>
        <v/>
      </c>
      <c r="BC9" s="11" t="str">
        <f t="shared" si="1"/>
        <v/>
      </c>
      <c r="BD9" s="11" t="str">
        <f t="shared" si="1"/>
        <v/>
      </c>
      <c r="BE9" s="11" t="str">
        <f t="shared" si="1"/>
        <v/>
      </c>
      <c r="BF9" s="11" t="str">
        <f t="shared" si="1"/>
        <v/>
      </c>
      <c r="BG9" s="11" t="str">
        <f t="shared" si="1"/>
        <v/>
      </c>
      <c r="BH9" s="11" t="str">
        <f t="shared" si="1"/>
        <v/>
      </c>
      <c r="BI9" s="11" t="str">
        <f t="shared" si="1"/>
        <v/>
      </c>
      <c r="BJ9" s="11" t="str">
        <f t="shared" si="1"/>
        <v/>
      </c>
      <c r="BK9" s="11" t="str">
        <f t="shared" si="1"/>
        <v/>
      </c>
      <c r="BL9" s="11" t="str">
        <f t="shared" si="1"/>
        <v/>
      </c>
      <c r="BM9" s="11" t="str">
        <f t="shared" si="1"/>
        <v/>
      </c>
      <c r="BN9" s="11" t="str">
        <f t="shared" si="1"/>
        <v/>
      </c>
      <c r="BO9" s="11" t="str">
        <f t="shared" si="1"/>
        <v/>
      </c>
      <c r="BP9" s="11" t="str">
        <f t="shared" si="1"/>
        <v/>
      </c>
      <c r="BQ9" s="11" t="str">
        <f t="shared" si="1"/>
        <v>1月</v>
      </c>
      <c r="BR9" s="11" t="str">
        <f t="shared" si="1"/>
        <v/>
      </c>
      <c r="BS9" s="11" t="str">
        <f t="shared" si="1"/>
        <v/>
      </c>
    </row>
    <row r="10" spans="1:158" ht="18" customHeight="1">
      <c r="B10" s="40"/>
      <c r="C10" s="40"/>
      <c r="D10" s="40"/>
      <c r="E10" s="40"/>
      <c r="F10" s="40"/>
      <c r="G10" s="40"/>
      <c r="H10" s="40"/>
      <c r="I10" s="12">
        <f>$O$3</f>
        <v>46328</v>
      </c>
      <c r="J10" s="12">
        <f t="shared" ref="J10:AO10" si="2">I10+1</f>
        <v>46329</v>
      </c>
      <c r="K10" s="12">
        <f t="shared" si="2"/>
        <v>46330</v>
      </c>
      <c r="L10" s="12">
        <f t="shared" si="2"/>
        <v>46331</v>
      </c>
      <c r="M10" s="12">
        <f t="shared" si="2"/>
        <v>46332</v>
      </c>
      <c r="N10" s="12">
        <f t="shared" si="2"/>
        <v>46333</v>
      </c>
      <c r="O10" s="12">
        <f t="shared" si="2"/>
        <v>46334</v>
      </c>
      <c r="P10" s="12">
        <f t="shared" si="2"/>
        <v>46335</v>
      </c>
      <c r="Q10" s="12">
        <f t="shared" si="2"/>
        <v>46336</v>
      </c>
      <c r="R10" s="12">
        <f t="shared" si="2"/>
        <v>46337</v>
      </c>
      <c r="S10" s="12">
        <f t="shared" si="2"/>
        <v>46338</v>
      </c>
      <c r="T10" s="12">
        <f t="shared" si="2"/>
        <v>46339</v>
      </c>
      <c r="U10" s="12">
        <f t="shared" si="2"/>
        <v>46340</v>
      </c>
      <c r="V10" s="12">
        <f t="shared" si="2"/>
        <v>46341</v>
      </c>
      <c r="W10" s="12">
        <f t="shared" si="2"/>
        <v>46342</v>
      </c>
      <c r="X10" s="12">
        <f t="shared" si="2"/>
        <v>46343</v>
      </c>
      <c r="Y10" s="12">
        <f t="shared" si="2"/>
        <v>46344</v>
      </c>
      <c r="Z10" s="12">
        <f t="shared" si="2"/>
        <v>46345</v>
      </c>
      <c r="AA10" s="12">
        <f t="shared" si="2"/>
        <v>46346</v>
      </c>
      <c r="AB10" s="12">
        <f t="shared" si="2"/>
        <v>46347</v>
      </c>
      <c r="AC10" s="12">
        <f t="shared" si="2"/>
        <v>46348</v>
      </c>
      <c r="AD10" s="12">
        <f t="shared" si="2"/>
        <v>46349</v>
      </c>
      <c r="AE10" s="12">
        <f t="shared" si="2"/>
        <v>46350</v>
      </c>
      <c r="AF10" s="12">
        <f t="shared" si="2"/>
        <v>46351</v>
      </c>
      <c r="AG10" s="12">
        <f t="shared" si="2"/>
        <v>46352</v>
      </c>
      <c r="AH10" s="12">
        <f t="shared" si="2"/>
        <v>46353</v>
      </c>
      <c r="AI10" s="12">
        <f t="shared" si="2"/>
        <v>46354</v>
      </c>
      <c r="AJ10" s="12">
        <f t="shared" si="2"/>
        <v>46355</v>
      </c>
      <c r="AK10" s="12">
        <f t="shared" si="2"/>
        <v>46356</v>
      </c>
      <c r="AL10" s="12">
        <f t="shared" si="2"/>
        <v>46357</v>
      </c>
      <c r="AM10" s="12">
        <f t="shared" si="2"/>
        <v>46358</v>
      </c>
      <c r="AN10" s="12">
        <f t="shared" si="2"/>
        <v>46359</v>
      </c>
      <c r="AO10" s="12">
        <f t="shared" si="2"/>
        <v>46360</v>
      </c>
      <c r="AP10" s="12">
        <f t="shared" ref="AP10:BS10" si="3">AO10+1</f>
        <v>46361</v>
      </c>
      <c r="AQ10" s="12">
        <f t="shared" si="3"/>
        <v>46362</v>
      </c>
      <c r="AR10" s="12">
        <f t="shared" si="3"/>
        <v>46363</v>
      </c>
      <c r="AS10" s="12">
        <f t="shared" si="3"/>
        <v>46364</v>
      </c>
      <c r="AT10" s="12">
        <f t="shared" si="3"/>
        <v>46365</v>
      </c>
      <c r="AU10" s="12">
        <f t="shared" si="3"/>
        <v>46366</v>
      </c>
      <c r="AV10" s="12">
        <f t="shared" si="3"/>
        <v>46367</v>
      </c>
      <c r="AW10" s="12">
        <f t="shared" si="3"/>
        <v>46368</v>
      </c>
      <c r="AX10" s="12">
        <f t="shared" si="3"/>
        <v>46369</v>
      </c>
      <c r="AY10" s="12">
        <f t="shared" si="3"/>
        <v>46370</v>
      </c>
      <c r="AZ10" s="12">
        <f t="shared" si="3"/>
        <v>46371</v>
      </c>
      <c r="BA10" s="12">
        <f t="shared" si="3"/>
        <v>46372</v>
      </c>
      <c r="BB10" s="12">
        <f t="shared" si="3"/>
        <v>46373</v>
      </c>
      <c r="BC10" s="12">
        <f t="shared" si="3"/>
        <v>46374</v>
      </c>
      <c r="BD10" s="12">
        <f t="shared" si="3"/>
        <v>46375</v>
      </c>
      <c r="BE10" s="12">
        <f t="shared" si="3"/>
        <v>46376</v>
      </c>
      <c r="BF10" s="12">
        <f t="shared" si="3"/>
        <v>46377</v>
      </c>
      <c r="BG10" s="12">
        <f t="shared" si="3"/>
        <v>46378</v>
      </c>
      <c r="BH10" s="12">
        <f t="shared" si="3"/>
        <v>46379</v>
      </c>
      <c r="BI10" s="12">
        <f t="shared" si="3"/>
        <v>46380</v>
      </c>
      <c r="BJ10" s="12">
        <f t="shared" si="3"/>
        <v>46381</v>
      </c>
      <c r="BK10" s="12">
        <f t="shared" si="3"/>
        <v>46382</v>
      </c>
      <c r="BL10" s="12">
        <f t="shared" si="3"/>
        <v>46383</v>
      </c>
      <c r="BM10" s="12">
        <f t="shared" si="3"/>
        <v>46384</v>
      </c>
      <c r="BN10" s="12">
        <f t="shared" si="3"/>
        <v>46385</v>
      </c>
      <c r="BO10" s="12">
        <f t="shared" si="3"/>
        <v>46386</v>
      </c>
      <c r="BP10" s="12">
        <f t="shared" si="3"/>
        <v>46387</v>
      </c>
      <c r="BQ10" s="12">
        <f t="shared" si="3"/>
        <v>46388</v>
      </c>
      <c r="BR10" s="12">
        <f t="shared" si="3"/>
        <v>46389</v>
      </c>
      <c r="BS10" s="12">
        <f t="shared" si="3"/>
        <v>46390</v>
      </c>
    </row>
    <row r="11" spans="1:158" ht="18" customHeight="1">
      <c r="B11" s="40"/>
      <c r="C11" s="40"/>
      <c r="D11" s="40"/>
      <c r="E11" s="40"/>
      <c r="F11" s="40"/>
      <c r="G11" s="40"/>
      <c r="H11" s="40"/>
      <c r="I11" s="13" t="str">
        <f>IF(COUNTIF(祝日!$A$5:$A$80,I10)&gt;0,IF(INDEX(祝日!$C$5:$C$80,MATCH(I10,祝日!$A$5:$A$80,0))="休業日","休","祝"),CHOOSE(WEEKDAY(I10),"日","月","火","水","木","金","土"))</f>
        <v>月</v>
      </c>
      <c r="J11" s="13" t="str">
        <f>IF(COUNTIF(祝日!$A$5:$A$80,J10)&gt;0,IF(INDEX(祝日!$C$5:$C$80,MATCH(J10,祝日!$A$5:$A$80,0))="休業日","休","祝"),CHOOSE(WEEKDAY(J10),"日","月","火","水","木","金","土"))</f>
        <v>祝</v>
      </c>
      <c r="K11" s="13" t="str">
        <f>IF(COUNTIF(祝日!$A$5:$A$80,K10)&gt;0,IF(INDEX(祝日!$C$5:$C$80,MATCH(K10,祝日!$A$5:$A$80,0))="休業日","休","祝"),CHOOSE(WEEKDAY(K10),"日","月","火","水","木","金","土"))</f>
        <v>水</v>
      </c>
      <c r="L11" s="13" t="str">
        <f>IF(COUNTIF(祝日!$A$5:$A$80,L10)&gt;0,IF(INDEX(祝日!$C$5:$C$80,MATCH(L10,祝日!$A$5:$A$80,0))="休業日","休","祝"),CHOOSE(WEEKDAY(L10),"日","月","火","水","木","金","土"))</f>
        <v>木</v>
      </c>
      <c r="M11" s="13" t="str">
        <f>IF(COUNTIF(祝日!$A$5:$A$80,M10)&gt;0,IF(INDEX(祝日!$C$5:$C$80,MATCH(M10,祝日!$A$5:$A$80,0))="休業日","休","祝"),CHOOSE(WEEKDAY(M10),"日","月","火","水","木","金","土"))</f>
        <v>金</v>
      </c>
      <c r="N11" s="13" t="str">
        <f>IF(COUNTIF(祝日!$A$5:$A$80,N10)&gt;0,IF(INDEX(祝日!$C$5:$C$80,MATCH(N10,祝日!$A$5:$A$80,0))="休業日","休","祝"),CHOOSE(WEEKDAY(N10),"日","月","火","水","木","金","土"))</f>
        <v>土</v>
      </c>
      <c r="O11" s="13" t="str">
        <f>IF(COUNTIF(祝日!$A$5:$A$80,O10)&gt;0,IF(INDEX(祝日!$C$5:$C$80,MATCH(O10,祝日!$A$5:$A$80,0))="休業日","休","祝"),CHOOSE(WEEKDAY(O10),"日","月","火","水","木","金","土"))</f>
        <v>日</v>
      </c>
      <c r="P11" s="13" t="str">
        <f>IF(COUNTIF(祝日!$A$5:$A$80,P10)&gt;0,IF(INDEX(祝日!$C$5:$C$80,MATCH(P10,祝日!$A$5:$A$80,0))="休業日","休","祝"),CHOOSE(WEEKDAY(P10),"日","月","火","水","木","金","土"))</f>
        <v>月</v>
      </c>
      <c r="Q11" s="13" t="str">
        <f>IF(COUNTIF(祝日!$A$5:$A$80,Q10)&gt;0,IF(INDEX(祝日!$C$5:$C$80,MATCH(Q10,祝日!$A$5:$A$80,0))="休業日","休","祝"),CHOOSE(WEEKDAY(Q10),"日","月","火","水","木","金","土"))</f>
        <v>火</v>
      </c>
      <c r="R11" s="13" t="str">
        <f>IF(COUNTIF(祝日!$A$5:$A$80,R10)&gt;0,IF(INDEX(祝日!$C$5:$C$80,MATCH(R10,祝日!$A$5:$A$80,0))="休業日","休","祝"),CHOOSE(WEEKDAY(R10),"日","月","火","水","木","金","土"))</f>
        <v>水</v>
      </c>
      <c r="S11" s="13" t="str">
        <f>IF(COUNTIF(祝日!$A$5:$A$80,S10)&gt;0,IF(INDEX(祝日!$C$5:$C$80,MATCH(S10,祝日!$A$5:$A$80,0))="休業日","休","祝"),CHOOSE(WEEKDAY(S10),"日","月","火","水","木","金","土"))</f>
        <v>木</v>
      </c>
      <c r="T11" s="13" t="str">
        <f>IF(COUNTIF(祝日!$A$5:$A$80,T10)&gt;0,IF(INDEX(祝日!$C$5:$C$80,MATCH(T10,祝日!$A$5:$A$80,0))="休業日","休","祝"),CHOOSE(WEEKDAY(T10),"日","月","火","水","木","金","土"))</f>
        <v>金</v>
      </c>
      <c r="U11" s="13" t="str">
        <f>IF(COUNTIF(祝日!$A$5:$A$80,U10)&gt;0,IF(INDEX(祝日!$C$5:$C$80,MATCH(U10,祝日!$A$5:$A$80,0))="休業日","休","祝"),CHOOSE(WEEKDAY(U10),"日","月","火","水","木","金","土"))</f>
        <v>土</v>
      </c>
      <c r="V11" s="13" t="str">
        <f>IF(COUNTIF(祝日!$A$5:$A$80,V10)&gt;0,IF(INDEX(祝日!$C$5:$C$80,MATCH(V10,祝日!$A$5:$A$80,0))="休業日","休","祝"),CHOOSE(WEEKDAY(V10),"日","月","火","水","木","金","土"))</f>
        <v>日</v>
      </c>
      <c r="W11" s="13" t="str">
        <f>IF(COUNTIF(祝日!$A$5:$A$80,W10)&gt;0,IF(INDEX(祝日!$C$5:$C$80,MATCH(W10,祝日!$A$5:$A$80,0))="休業日","休","祝"),CHOOSE(WEEKDAY(W10),"日","月","火","水","木","金","土"))</f>
        <v>月</v>
      </c>
      <c r="X11" s="13" t="str">
        <f>IF(COUNTIF(祝日!$A$5:$A$80,X10)&gt;0,IF(INDEX(祝日!$C$5:$C$80,MATCH(X10,祝日!$A$5:$A$80,0))="休業日","休","祝"),CHOOSE(WEEKDAY(X10),"日","月","火","水","木","金","土"))</f>
        <v>火</v>
      </c>
      <c r="Y11" s="13" t="str">
        <f>IF(COUNTIF(祝日!$A$5:$A$80,Y10)&gt;0,IF(INDEX(祝日!$C$5:$C$80,MATCH(Y10,祝日!$A$5:$A$80,0))="休業日","休","祝"),CHOOSE(WEEKDAY(Y10),"日","月","火","水","木","金","土"))</f>
        <v>水</v>
      </c>
      <c r="Z11" s="13" t="str">
        <f>IF(COUNTIF(祝日!$A$5:$A$80,Z10)&gt;0,IF(INDEX(祝日!$C$5:$C$80,MATCH(Z10,祝日!$A$5:$A$80,0))="休業日","休","祝"),CHOOSE(WEEKDAY(Z10),"日","月","火","水","木","金","土"))</f>
        <v>木</v>
      </c>
      <c r="AA11" s="13" t="str">
        <f>IF(COUNTIF(祝日!$A$5:$A$80,AA10)&gt;0,IF(INDEX(祝日!$C$5:$C$80,MATCH(AA10,祝日!$A$5:$A$80,0))="休業日","休","祝"),CHOOSE(WEEKDAY(AA10),"日","月","火","水","木","金","土"))</f>
        <v>金</v>
      </c>
      <c r="AB11" s="13" t="str">
        <f>IF(COUNTIF(祝日!$A$5:$A$80,AB10)&gt;0,IF(INDEX(祝日!$C$5:$C$80,MATCH(AB10,祝日!$A$5:$A$80,0))="休業日","休","祝"),CHOOSE(WEEKDAY(AB10),"日","月","火","水","木","金","土"))</f>
        <v>土</v>
      </c>
      <c r="AC11" s="13" t="str">
        <f>IF(COUNTIF(祝日!$A$5:$A$80,AC10)&gt;0,IF(INDEX(祝日!$C$5:$C$80,MATCH(AC10,祝日!$A$5:$A$80,0))="休業日","休","祝"),CHOOSE(WEEKDAY(AC10),"日","月","火","水","木","金","土"))</f>
        <v>日</v>
      </c>
      <c r="AD11" s="13" t="str">
        <f>IF(COUNTIF(祝日!$A$5:$A$80,AD10)&gt;0,IF(INDEX(祝日!$C$5:$C$80,MATCH(AD10,祝日!$A$5:$A$80,0))="休業日","休","祝"),CHOOSE(WEEKDAY(AD10),"日","月","火","水","木","金","土"))</f>
        <v>祝</v>
      </c>
      <c r="AE11" s="13" t="str">
        <f>IF(COUNTIF(祝日!$A$5:$A$80,AE10)&gt;0,IF(INDEX(祝日!$C$5:$C$80,MATCH(AE10,祝日!$A$5:$A$80,0))="休業日","休","祝"),CHOOSE(WEEKDAY(AE10),"日","月","火","水","木","金","土"))</f>
        <v>火</v>
      </c>
      <c r="AF11" s="13" t="str">
        <f>IF(COUNTIF(祝日!$A$5:$A$80,AF10)&gt;0,IF(INDEX(祝日!$C$5:$C$80,MATCH(AF10,祝日!$A$5:$A$80,0))="休業日","休","祝"),CHOOSE(WEEKDAY(AF10),"日","月","火","水","木","金","土"))</f>
        <v>水</v>
      </c>
      <c r="AG11" s="13" t="str">
        <f>IF(COUNTIF(祝日!$A$5:$A$80,AG10)&gt;0,IF(INDEX(祝日!$C$5:$C$80,MATCH(AG10,祝日!$A$5:$A$80,0))="休業日","休","祝"),CHOOSE(WEEKDAY(AG10),"日","月","火","水","木","金","土"))</f>
        <v>木</v>
      </c>
      <c r="AH11" s="13" t="str">
        <f>IF(COUNTIF(祝日!$A$5:$A$80,AH10)&gt;0,IF(INDEX(祝日!$C$5:$C$80,MATCH(AH10,祝日!$A$5:$A$80,0))="休業日","休","祝"),CHOOSE(WEEKDAY(AH10),"日","月","火","水","木","金","土"))</f>
        <v>金</v>
      </c>
      <c r="AI11" s="13" t="str">
        <f>IF(COUNTIF(祝日!$A$5:$A$80,AI10)&gt;0,IF(INDEX(祝日!$C$5:$C$80,MATCH(AI10,祝日!$A$5:$A$80,0))="休業日","休","祝"),CHOOSE(WEEKDAY(AI10),"日","月","火","水","木","金","土"))</f>
        <v>土</v>
      </c>
      <c r="AJ11" s="13" t="str">
        <f>IF(COUNTIF(祝日!$A$5:$A$80,AJ10)&gt;0,IF(INDEX(祝日!$C$5:$C$80,MATCH(AJ10,祝日!$A$5:$A$80,0))="休業日","休","祝"),CHOOSE(WEEKDAY(AJ10),"日","月","火","水","木","金","土"))</f>
        <v>日</v>
      </c>
      <c r="AK11" s="13" t="str">
        <f>IF(COUNTIF(祝日!$A$5:$A$80,AK10)&gt;0,IF(INDEX(祝日!$C$5:$C$80,MATCH(AK10,祝日!$A$5:$A$80,0))="休業日","休","祝"),CHOOSE(WEEKDAY(AK10),"日","月","火","水","木","金","土"))</f>
        <v>月</v>
      </c>
      <c r="AL11" s="13" t="str">
        <f>IF(COUNTIF(祝日!$A$5:$A$80,AL10)&gt;0,IF(INDEX(祝日!$C$5:$C$80,MATCH(AL10,祝日!$A$5:$A$80,0))="休業日","休","祝"),CHOOSE(WEEKDAY(AL10),"日","月","火","水","木","金","土"))</f>
        <v>火</v>
      </c>
      <c r="AM11" s="13" t="str">
        <f>IF(COUNTIF(祝日!$A$5:$A$80,AM10)&gt;0,IF(INDEX(祝日!$C$5:$C$80,MATCH(AM10,祝日!$A$5:$A$80,0))="休業日","休","祝"),CHOOSE(WEEKDAY(AM10),"日","月","火","水","木","金","土"))</f>
        <v>水</v>
      </c>
      <c r="AN11" s="13" t="str">
        <f>IF(COUNTIF(祝日!$A$5:$A$80,AN10)&gt;0,IF(INDEX(祝日!$C$5:$C$80,MATCH(AN10,祝日!$A$5:$A$80,0))="休業日","休","祝"),CHOOSE(WEEKDAY(AN10),"日","月","火","水","木","金","土"))</f>
        <v>木</v>
      </c>
      <c r="AO11" s="13" t="str">
        <f>IF(COUNTIF(祝日!$A$5:$A$80,AO10)&gt;0,IF(INDEX(祝日!$C$5:$C$80,MATCH(AO10,祝日!$A$5:$A$80,0))="休業日","休","祝"),CHOOSE(WEEKDAY(AO10),"日","月","火","水","木","金","土"))</f>
        <v>金</v>
      </c>
      <c r="AP11" s="13" t="str">
        <f>IF(COUNTIF(祝日!$A$5:$A$80,AP10)&gt;0,IF(INDEX(祝日!$C$5:$C$80,MATCH(AP10,祝日!$A$5:$A$80,0))="休業日","休","祝"),CHOOSE(WEEKDAY(AP10),"日","月","火","水","木","金","土"))</f>
        <v>土</v>
      </c>
      <c r="AQ11" s="13" t="str">
        <f>IF(COUNTIF(祝日!$A$5:$A$80,AQ10)&gt;0,IF(INDEX(祝日!$C$5:$C$80,MATCH(AQ10,祝日!$A$5:$A$80,0))="休業日","休","祝"),CHOOSE(WEEKDAY(AQ10),"日","月","火","水","木","金","土"))</f>
        <v>日</v>
      </c>
      <c r="AR11" s="13" t="str">
        <f>IF(COUNTIF(祝日!$A$5:$A$80,AR10)&gt;0,IF(INDEX(祝日!$C$5:$C$80,MATCH(AR10,祝日!$A$5:$A$80,0))="休業日","休","祝"),CHOOSE(WEEKDAY(AR10),"日","月","火","水","木","金","土"))</f>
        <v>月</v>
      </c>
      <c r="AS11" s="13" t="str">
        <f>IF(COUNTIF(祝日!$A$5:$A$80,AS10)&gt;0,IF(INDEX(祝日!$C$5:$C$80,MATCH(AS10,祝日!$A$5:$A$80,0))="休業日","休","祝"),CHOOSE(WEEKDAY(AS10),"日","月","火","水","木","金","土"))</f>
        <v>火</v>
      </c>
      <c r="AT11" s="13" t="str">
        <f>IF(COUNTIF(祝日!$A$5:$A$80,AT10)&gt;0,IF(INDEX(祝日!$C$5:$C$80,MATCH(AT10,祝日!$A$5:$A$80,0))="休業日","休","祝"),CHOOSE(WEEKDAY(AT10),"日","月","火","水","木","金","土"))</f>
        <v>水</v>
      </c>
      <c r="AU11" s="13" t="str">
        <f>IF(COUNTIF(祝日!$A$5:$A$80,AU10)&gt;0,IF(INDEX(祝日!$C$5:$C$80,MATCH(AU10,祝日!$A$5:$A$80,0))="休業日","休","祝"),CHOOSE(WEEKDAY(AU10),"日","月","火","水","木","金","土"))</f>
        <v>木</v>
      </c>
      <c r="AV11" s="13" t="str">
        <f>IF(COUNTIF(祝日!$A$5:$A$80,AV10)&gt;0,IF(INDEX(祝日!$C$5:$C$80,MATCH(AV10,祝日!$A$5:$A$80,0))="休業日","休","祝"),CHOOSE(WEEKDAY(AV10),"日","月","火","水","木","金","土"))</f>
        <v>金</v>
      </c>
      <c r="AW11" s="13" t="str">
        <f>IF(COUNTIF(祝日!$A$5:$A$80,AW10)&gt;0,IF(INDEX(祝日!$C$5:$C$80,MATCH(AW10,祝日!$A$5:$A$80,0))="休業日","休","祝"),CHOOSE(WEEKDAY(AW10),"日","月","火","水","木","金","土"))</f>
        <v>土</v>
      </c>
      <c r="AX11" s="13" t="str">
        <f>IF(COUNTIF(祝日!$A$5:$A$80,AX10)&gt;0,IF(INDEX(祝日!$C$5:$C$80,MATCH(AX10,祝日!$A$5:$A$80,0))="休業日","休","祝"),CHOOSE(WEEKDAY(AX10),"日","月","火","水","木","金","土"))</f>
        <v>日</v>
      </c>
      <c r="AY11" s="13" t="str">
        <f>IF(COUNTIF(祝日!$A$5:$A$80,AY10)&gt;0,IF(INDEX(祝日!$C$5:$C$80,MATCH(AY10,祝日!$A$5:$A$80,0))="休業日","休","祝"),CHOOSE(WEEKDAY(AY10),"日","月","火","水","木","金","土"))</f>
        <v>月</v>
      </c>
      <c r="AZ11" s="13" t="str">
        <f>IF(COUNTIF(祝日!$A$5:$A$80,AZ10)&gt;0,IF(INDEX(祝日!$C$5:$C$80,MATCH(AZ10,祝日!$A$5:$A$80,0))="休業日","休","祝"),CHOOSE(WEEKDAY(AZ10),"日","月","火","水","木","金","土"))</f>
        <v>火</v>
      </c>
      <c r="BA11" s="13" t="str">
        <f>IF(COUNTIF(祝日!$A$5:$A$80,BA10)&gt;0,IF(INDEX(祝日!$C$5:$C$80,MATCH(BA10,祝日!$A$5:$A$80,0))="休業日","休","祝"),CHOOSE(WEEKDAY(BA10),"日","月","火","水","木","金","土"))</f>
        <v>水</v>
      </c>
      <c r="BB11" s="13" t="str">
        <f>IF(COUNTIF(祝日!$A$5:$A$80,BB10)&gt;0,IF(INDEX(祝日!$C$5:$C$80,MATCH(BB10,祝日!$A$5:$A$80,0))="休業日","休","祝"),CHOOSE(WEEKDAY(BB10),"日","月","火","水","木","金","土"))</f>
        <v>木</v>
      </c>
      <c r="BC11" s="13" t="str">
        <f>IF(COUNTIF(祝日!$A$5:$A$80,BC10)&gt;0,IF(INDEX(祝日!$C$5:$C$80,MATCH(BC10,祝日!$A$5:$A$80,0))="休業日","休","祝"),CHOOSE(WEEKDAY(BC10),"日","月","火","水","木","金","土"))</f>
        <v>金</v>
      </c>
      <c r="BD11" s="13" t="str">
        <f>IF(COUNTIF(祝日!$A$5:$A$80,BD10)&gt;0,IF(INDEX(祝日!$C$5:$C$80,MATCH(BD10,祝日!$A$5:$A$80,0))="休業日","休","祝"),CHOOSE(WEEKDAY(BD10),"日","月","火","水","木","金","土"))</f>
        <v>土</v>
      </c>
      <c r="BE11" s="13" t="str">
        <f>IF(COUNTIF(祝日!$A$5:$A$80,BE10)&gt;0,IF(INDEX(祝日!$C$5:$C$80,MATCH(BE10,祝日!$A$5:$A$80,0))="休業日","休","祝"),CHOOSE(WEEKDAY(BE10),"日","月","火","水","木","金","土"))</f>
        <v>日</v>
      </c>
      <c r="BF11" s="13" t="str">
        <f>IF(COUNTIF(祝日!$A$5:$A$80,BF10)&gt;0,IF(INDEX(祝日!$C$5:$C$80,MATCH(BF10,祝日!$A$5:$A$80,0))="休業日","休","祝"),CHOOSE(WEEKDAY(BF10),"日","月","火","水","木","金","土"))</f>
        <v>月</v>
      </c>
      <c r="BG11" s="13" t="str">
        <f>IF(COUNTIF(祝日!$A$5:$A$80,BG10)&gt;0,IF(INDEX(祝日!$C$5:$C$80,MATCH(BG10,祝日!$A$5:$A$80,0))="休業日","休","祝"),CHOOSE(WEEKDAY(BG10),"日","月","火","水","木","金","土"))</f>
        <v>火</v>
      </c>
      <c r="BH11" s="13" t="str">
        <f>IF(COUNTIF(祝日!$A$5:$A$80,BH10)&gt;0,IF(INDEX(祝日!$C$5:$C$80,MATCH(BH10,祝日!$A$5:$A$80,0))="休業日","休","祝"),CHOOSE(WEEKDAY(BH10),"日","月","火","水","木","金","土"))</f>
        <v>水</v>
      </c>
      <c r="BI11" s="13" t="str">
        <f>IF(COUNTIF(祝日!$A$5:$A$80,BI10)&gt;0,IF(INDEX(祝日!$C$5:$C$80,MATCH(BI10,祝日!$A$5:$A$80,0))="休業日","休","祝"),CHOOSE(WEEKDAY(BI10),"日","月","火","水","木","金","土"))</f>
        <v>木</v>
      </c>
      <c r="BJ11" s="13" t="str">
        <f>IF(COUNTIF(祝日!$A$5:$A$80,BJ10)&gt;0,IF(INDEX(祝日!$C$5:$C$80,MATCH(BJ10,祝日!$A$5:$A$80,0))="休業日","休","祝"),CHOOSE(WEEKDAY(BJ10),"日","月","火","水","木","金","土"))</f>
        <v>金</v>
      </c>
      <c r="BK11" s="13" t="str">
        <f>IF(COUNTIF(祝日!$A$5:$A$80,BK10)&gt;0,IF(INDEX(祝日!$C$5:$C$80,MATCH(BK10,祝日!$A$5:$A$80,0))="休業日","休","祝"),CHOOSE(WEEKDAY(BK10),"日","月","火","水","木","金","土"))</f>
        <v>土</v>
      </c>
      <c r="BL11" s="13" t="str">
        <f>IF(COUNTIF(祝日!$A$5:$A$80,BL10)&gt;0,IF(INDEX(祝日!$C$5:$C$80,MATCH(BL10,祝日!$A$5:$A$80,0))="休業日","休","祝"),CHOOSE(WEEKDAY(BL10),"日","月","火","水","木","金","土"))</f>
        <v>日</v>
      </c>
      <c r="BM11" s="13" t="str">
        <f>IF(COUNTIF(祝日!$A$5:$A$80,BM10)&gt;0,IF(INDEX(祝日!$C$5:$C$80,MATCH(BM10,祝日!$A$5:$A$80,0))="休業日","休","祝"),CHOOSE(WEEKDAY(BM10),"日","月","火","水","木","金","土"))</f>
        <v>月</v>
      </c>
      <c r="BN11" s="13" t="str">
        <f>IF(COUNTIF(祝日!$A$5:$A$80,BN10)&gt;0,IF(INDEX(祝日!$C$5:$C$80,MATCH(BN10,祝日!$A$5:$A$80,0))="休業日","休","祝"),CHOOSE(WEEKDAY(BN10),"日","月","火","水","木","金","土"))</f>
        <v>休</v>
      </c>
      <c r="BO11" s="13" t="str">
        <f>IF(COUNTIF(祝日!$A$5:$A$80,BO10)&gt;0,IF(INDEX(祝日!$C$5:$C$80,MATCH(BO10,祝日!$A$5:$A$80,0))="休業日","休","祝"),CHOOSE(WEEKDAY(BO10),"日","月","火","水","木","金","土"))</f>
        <v>休</v>
      </c>
      <c r="BP11" s="13" t="str">
        <f>IF(COUNTIF(祝日!$A$5:$A$80,BP10)&gt;0,IF(INDEX(祝日!$C$5:$C$80,MATCH(BP10,祝日!$A$5:$A$80,0))="休業日","休","祝"),CHOOSE(WEEKDAY(BP10),"日","月","火","水","木","金","土"))</f>
        <v>休</v>
      </c>
      <c r="BQ11" s="13" t="str">
        <f>IF(COUNTIF(祝日!$A$5:$A$80,BQ10)&gt;0,IF(INDEX(祝日!$C$5:$C$80,MATCH(BQ10,祝日!$A$5:$A$80,0))="休業日","休","祝"),CHOOSE(WEEKDAY(BQ10),"日","月","火","水","木","金","土"))</f>
        <v>祝</v>
      </c>
      <c r="BR11" s="13" t="str">
        <f>IF(COUNTIF(祝日!$A$5:$A$80,BR10)&gt;0,IF(INDEX(祝日!$C$5:$C$80,MATCH(BR10,祝日!$A$5:$A$80,0))="休業日","休","祝"),CHOOSE(WEEKDAY(BR10),"日","月","火","水","木","金","土"))</f>
        <v>休</v>
      </c>
      <c r="BS11" s="13" t="str">
        <f>IF(COUNTIF(祝日!$A$5:$A$80,BS10)&gt;0,IF(INDEX(祝日!$C$5:$C$80,MATCH(BS10,祝日!$A$5:$A$80,0))="休業日","休","祝"),CHOOSE(WEEKDAY(BS10),"日","月","火","水","木","金","土"))</f>
        <v>休</v>
      </c>
    </row>
    <row r="12" spans="1:158" ht="21" customHeight="1">
      <c r="B12" s="14">
        <v>1</v>
      </c>
      <c r="C12" s="15" t="s">
        <v>26</v>
      </c>
      <c r="D12" s="16"/>
      <c r="E12" s="17">
        <f>MIN(E13:E14)</f>
        <v>46328</v>
      </c>
      <c r="F12" s="14">
        <f>G12-E12+1</f>
        <v>4</v>
      </c>
      <c r="G12" s="17">
        <f>MAX(G13:G14)</f>
        <v>46331</v>
      </c>
      <c r="H12" s="18">
        <f>IFERROR(SUMPRODUCT(F13:F14,H13:H14)/SUM(F13:F14),0)</f>
        <v>1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</row>
    <row r="13" spans="1:158" ht="21" customHeight="1">
      <c r="B13" s="20"/>
      <c r="C13" s="4" t="s">
        <v>27</v>
      </c>
      <c r="D13" s="21" t="s">
        <v>28</v>
      </c>
      <c r="E13" s="22">
        <v>46328</v>
      </c>
      <c r="F13" s="1">
        <v>2</v>
      </c>
      <c r="G13" s="23">
        <f>IF(E13="","",E13+F13-1)</f>
        <v>46329</v>
      </c>
      <c r="H13" s="24">
        <v>1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</row>
    <row r="14" spans="1:158" ht="21" customHeight="1">
      <c r="B14" s="20"/>
      <c r="C14" s="4" t="s">
        <v>29</v>
      </c>
      <c r="D14" s="21" t="s">
        <v>28</v>
      </c>
      <c r="E14" s="22">
        <v>46330</v>
      </c>
      <c r="F14" s="1">
        <v>2</v>
      </c>
      <c r="G14" s="23">
        <f>IF(E14="","",E14+F14-1)</f>
        <v>46331</v>
      </c>
      <c r="H14" s="24">
        <v>1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</row>
    <row r="15" spans="1:158" ht="21" customHeight="1">
      <c r="B15" s="14">
        <v>2</v>
      </c>
      <c r="C15" s="15" t="s">
        <v>30</v>
      </c>
      <c r="D15" s="16"/>
      <c r="E15" s="17">
        <f>MIN(E16:E17)</f>
        <v>46332</v>
      </c>
      <c r="F15" s="14">
        <f>G15-E15+1</f>
        <v>6</v>
      </c>
      <c r="G15" s="17">
        <f>MAX(G16:G17)</f>
        <v>46337</v>
      </c>
      <c r="H15" s="18">
        <f>IFERROR(SUMPRODUCT(F16:F17,H16:H17)/SUM(F16:F17),0)</f>
        <v>0.8571428571428571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</row>
    <row r="16" spans="1:158" ht="21" customHeight="1">
      <c r="B16" s="20"/>
      <c r="C16" s="4" t="s">
        <v>31</v>
      </c>
      <c r="D16" s="21" t="s">
        <v>32</v>
      </c>
      <c r="E16" s="22">
        <v>46332</v>
      </c>
      <c r="F16" s="1">
        <v>5</v>
      </c>
      <c r="G16" s="23">
        <f>IF(E16="","",E16+F16-1)</f>
        <v>46336</v>
      </c>
      <c r="H16" s="24">
        <v>1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</row>
    <row r="17" spans="2:71" ht="21" customHeight="1">
      <c r="B17" s="20"/>
      <c r="C17" s="4" t="s">
        <v>33</v>
      </c>
      <c r="D17" s="21" t="s">
        <v>32</v>
      </c>
      <c r="E17" s="22">
        <v>46336</v>
      </c>
      <c r="F17" s="1">
        <v>2</v>
      </c>
      <c r="G17" s="23">
        <f>IF(E17="","",E17+F17-1)</f>
        <v>46337</v>
      </c>
      <c r="H17" s="24">
        <v>0.5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</row>
    <row r="18" spans="2:71" ht="21" customHeight="1">
      <c r="B18" s="14">
        <v>3</v>
      </c>
      <c r="C18" s="15" t="s">
        <v>34</v>
      </c>
      <c r="D18" s="16"/>
      <c r="E18" s="17">
        <f>MIN(E19:E21)</f>
        <v>46338</v>
      </c>
      <c r="F18" s="14">
        <f>G18-E18+1</f>
        <v>10</v>
      </c>
      <c r="G18" s="17">
        <f>MAX(G19:G21)</f>
        <v>46347</v>
      </c>
      <c r="H18" s="18">
        <f>IFERROR(SUMPRODUCT(F19:F21,H19:H21)/SUM(F19:F21),0)</f>
        <v>0.25238095238095243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</row>
    <row r="19" spans="2:71" ht="21" customHeight="1">
      <c r="B19" s="20"/>
      <c r="C19" s="4" t="s">
        <v>35</v>
      </c>
      <c r="D19" s="21" t="s">
        <v>36</v>
      </c>
      <c r="E19" s="22">
        <v>46338</v>
      </c>
      <c r="F19" s="1">
        <v>8</v>
      </c>
      <c r="G19" s="23">
        <f>IF(E19="","",E19+F19-1)</f>
        <v>46345</v>
      </c>
      <c r="H19" s="24">
        <v>0.4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</row>
    <row r="20" spans="2:71" ht="21" customHeight="1">
      <c r="B20" s="20"/>
      <c r="C20" s="4" t="s">
        <v>37</v>
      </c>
      <c r="D20" s="21" t="s">
        <v>38</v>
      </c>
      <c r="E20" s="22">
        <v>46338</v>
      </c>
      <c r="F20" s="1">
        <v>7</v>
      </c>
      <c r="G20" s="23">
        <f>IF(E20="","",E20+F20-1)</f>
        <v>46344</v>
      </c>
      <c r="H20" s="24">
        <v>0.3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</row>
    <row r="21" spans="2:71" ht="21" customHeight="1">
      <c r="B21" s="20"/>
      <c r="C21" s="4" t="s">
        <v>39</v>
      </c>
      <c r="D21" s="21" t="s">
        <v>40</v>
      </c>
      <c r="E21" s="22">
        <v>46342</v>
      </c>
      <c r="F21" s="1">
        <v>6</v>
      </c>
      <c r="G21" s="23">
        <f>IF(E21="","",E21+F21-1)</f>
        <v>46347</v>
      </c>
      <c r="H21" s="24">
        <v>0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</row>
    <row r="22" spans="2:71" ht="21" customHeight="1">
      <c r="B22" s="14">
        <v>4</v>
      </c>
      <c r="C22" s="15" t="s">
        <v>41</v>
      </c>
      <c r="D22" s="16"/>
      <c r="E22" s="17">
        <f>MIN(E23:E27)</f>
        <v>46344</v>
      </c>
      <c r="F22" s="14">
        <f>G22-E22+1</f>
        <v>25</v>
      </c>
      <c r="G22" s="17">
        <f>MAX(G23:G27)</f>
        <v>46368</v>
      </c>
      <c r="H22" s="18">
        <f>IFERROR(SUMPRODUCT(F23:F27,H23:H27)/SUM(F23:F27),0)</f>
        <v>0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</row>
    <row r="23" spans="2:71" ht="21" customHeight="1">
      <c r="B23" s="20"/>
      <c r="C23" s="4" t="s">
        <v>42</v>
      </c>
      <c r="D23" s="21" t="s">
        <v>43</v>
      </c>
      <c r="E23" s="22">
        <v>46344</v>
      </c>
      <c r="F23" s="1">
        <v>7</v>
      </c>
      <c r="G23" s="23">
        <f>IF(E23="","",E23+F23-1)</f>
        <v>46350</v>
      </c>
      <c r="H23" s="24">
        <v>0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</row>
    <row r="24" spans="2:71" ht="21" customHeight="1">
      <c r="B24" s="20"/>
      <c r="C24" s="4" t="s">
        <v>44</v>
      </c>
      <c r="D24" s="21" t="s">
        <v>43</v>
      </c>
      <c r="E24" s="22">
        <v>46350</v>
      </c>
      <c r="F24" s="1">
        <v>6</v>
      </c>
      <c r="G24" s="23">
        <f>IF(E24="","",E24+F24-1)</f>
        <v>46355</v>
      </c>
      <c r="H24" s="24">
        <v>0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</row>
    <row r="25" spans="2:71" ht="21" customHeight="1">
      <c r="B25" s="20"/>
      <c r="C25" s="4" t="s">
        <v>45</v>
      </c>
      <c r="D25" s="21" t="s">
        <v>43</v>
      </c>
      <c r="E25" s="22">
        <v>46355</v>
      </c>
      <c r="F25" s="1">
        <v>5</v>
      </c>
      <c r="G25" s="23">
        <f>IF(E25="","",E25+F25-1)</f>
        <v>46359</v>
      </c>
      <c r="H25" s="24">
        <v>0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</row>
    <row r="26" spans="2:71" ht="21" customHeight="1">
      <c r="B26" s="20"/>
      <c r="C26" s="4" t="s">
        <v>46</v>
      </c>
      <c r="D26" s="21" t="s">
        <v>43</v>
      </c>
      <c r="E26" s="22">
        <v>46360</v>
      </c>
      <c r="F26" s="1">
        <v>6</v>
      </c>
      <c r="G26" s="23">
        <f>IF(E26="","",E26+F26-1)</f>
        <v>46365</v>
      </c>
      <c r="H26" s="24">
        <v>0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</row>
    <row r="27" spans="2:71" ht="21" customHeight="1">
      <c r="B27" s="20"/>
      <c r="C27" s="4" t="s">
        <v>47</v>
      </c>
      <c r="D27" s="21" t="s">
        <v>48</v>
      </c>
      <c r="E27" s="22">
        <v>46364</v>
      </c>
      <c r="F27" s="1">
        <v>5</v>
      </c>
      <c r="G27" s="23">
        <f>IF(E27="","",E27+F27-1)</f>
        <v>46368</v>
      </c>
      <c r="H27" s="24">
        <v>0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</row>
    <row r="28" spans="2:71" ht="21" customHeight="1">
      <c r="B28" s="14">
        <v>5</v>
      </c>
      <c r="C28" s="15" t="s">
        <v>49</v>
      </c>
      <c r="D28" s="16"/>
      <c r="E28" s="17">
        <f>MIN(E29:E29)</f>
        <v>46362</v>
      </c>
      <c r="F28" s="14">
        <f>G28-E28+1</f>
        <v>4</v>
      </c>
      <c r="G28" s="17">
        <f>MAX(G29:G29)</f>
        <v>46365</v>
      </c>
      <c r="H28" s="18">
        <f>IFERROR(SUMPRODUCT(F29:F29,H29:H29)/SUM(F29:F29),0)</f>
        <v>0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</row>
    <row r="29" spans="2:71" ht="21" customHeight="1">
      <c r="B29" s="20"/>
      <c r="C29" s="4" t="s">
        <v>50</v>
      </c>
      <c r="D29" s="21" t="s">
        <v>51</v>
      </c>
      <c r="E29" s="22">
        <v>46362</v>
      </c>
      <c r="F29" s="1">
        <v>4</v>
      </c>
      <c r="G29" s="23">
        <f>IF(E29="","",E29+F29-1)</f>
        <v>46365</v>
      </c>
      <c r="H29" s="24">
        <v>0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</row>
    <row r="30" spans="2:71" ht="21" customHeight="1">
      <c r="B30" s="14">
        <v>6</v>
      </c>
      <c r="C30" s="15" t="s">
        <v>52</v>
      </c>
      <c r="D30" s="16"/>
      <c r="E30" s="17">
        <f>MIN(E31:E34)</f>
        <v>46368</v>
      </c>
      <c r="F30" s="14">
        <f>G30-E30+1</f>
        <v>11</v>
      </c>
      <c r="G30" s="17">
        <f>MAX(G31:G34)</f>
        <v>46378</v>
      </c>
      <c r="H30" s="18">
        <f>IFERROR(SUMPRODUCT(F31:F34,H31:H34)/SUM(F31:F34),0)</f>
        <v>0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</row>
    <row r="31" spans="2:71" ht="21" customHeight="1">
      <c r="B31" s="20"/>
      <c r="C31" s="4" t="s">
        <v>53</v>
      </c>
      <c r="D31" s="21" t="s">
        <v>36</v>
      </c>
      <c r="E31" s="22">
        <v>46368</v>
      </c>
      <c r="F31" s="1">
        <v>4</v>
      </c>
      <c r="G31" s="23">
        <f t="shared" ref="G31:G54" si="4">IF(E31="","",E31+F31-1)</f>
        <v>46371</v>
      </c>
      <c r="H31" s="24">
        <v>0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</row>
    <row r="32" spans="2:71" ht="21" customHeight="1">
      <c r="B32" s="20"/>
      <c r="C32" s="4" t="s">
        <v>54</v>
      </c>
      <c r="D32" s="21" t="s">
        <v>55</v>
      </c>
      <c r="E32" s="22">
        <v>46372</v>
      </c>
      <c r="F32" s="1">
        <v>3</v>
      </c>
      <c r="G32" s="23">
        <f t="shared" si="4"/>
        <v>46374</v>
      </c>
      <c r="H32" s="24">
        <v>0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</row>
    <row r="33" spans="2:71" ht="21" customHeight="1">
      <c r="B33" s="20"/>
      <c r="C33" s="4" t="s">
        <v>56</v>
      </c>
      <c r="D33" s="21" t="s">
        <v>28</v>
      </c>
      <c r="E33" s="22">
        <v>46375</v>
      </c>
      <c r="F33" s="1">
        <v>1</v>
      </c>
      <c r="G33" s="23">
        <f t="shared" si="4"/>
        <v>46375</v>
      </c>
      <c r="H33" s="24">
        <v>0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</row>
    <row r="34" spans="2:71" ht="21" customHeight="1">
      <c r="B34" s="20"/>
      <c r="C34" s="4" t="s">
        <v>57</v>
      </c>
      <c r="D34" s="21" t="s">
        <v>28</v>
      </c>
      <c r="E34" s="22">
        <v>46377</v>
      </c>
      <c r="F34" s="1">
        <v>2</v>
      </c>
      <c r="G34" s="23">
        <f t="shared" si="4"/>
        <v>46378</v>
      </c>
      <c r="H34" s="24">
        <v>0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</row>
    <row r="35" spans="2:71" ht="21" customHeight="1">
      <c r="B35" s="20"/>
      <c r="C35" s="4"/>
      <c r="D35" s="1"/>
      <c r="E35" s="22"/>
      <c r="F35" s="1"/>
      <c r="G35" s="23" t="str">
        <f t="shared" si="4"/>
        <v/>
      </c>
      <c r="H35" s="24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</row>
    <row r="36" spans="2:71" ht="21" customHeight="1">
      <c r="B36" s="20"/>
      <c r="C36" s="4"/>
      <c r="D36" s="1"/>
      <c r="E36" s="22"/>
      <c r="F36" s="1"/>
      <c r="G36" s="23" t="str">
        <f t="shared" si="4"/>
        <v/>
      </c>
      <c r="H36" s="24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</row>
    <row r="37" spans="2:71" ht="21" customHeight="1">
      <c r="B37" s="20"/>
      <c r="C37" s="4"/>
      <c r="D37" s="1"/>
      <c r="E37" s="22"/>
      <c r="F37" s="1"/>
      <c r="G37" s="23"/>
      <c r="H37" s="24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</row>
    <row r="38" spans="2:71" ht="21" customHeight="1">
      <c r="B38" s="20"/>
      <c r="C38" s="4"/>
      <c r="D38" s="1"/>
      <c r="E38" s="22"/>
      <c r="F38" s="1"/>
      <c r="G38" s="23"/>
      <c r="H38" s="24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</row>
    <row r="39" spans="2:71" ht="21" customHeight="1">
      <c r="B39" s="20"/>
      <c r="C39" s="4"/>
      <c r="D39" s="1"/>
      <c r="E39" s="22"/>
      <c r="F39" s="1"/>
      <c r="G39" s="23"/>
      <c r="H39" s="24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</row>
    <row r="40" spans="2:71" ht="21" customHeight="1">
      <c r="B40" s="20"/>
      <c r="C40" s="4"/>
      <c r="D40" s="1"/>
      <c r="E40" s="22"/>
      <c r="F40" s="1"/>
      <c r="G40" s="23"/>
      <c r="H40" s="24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</row>
    <row r="41" spans="2:71" ht="21" customHeight="1">
      <c r="B41" s="20"/>
      <c r="C41" s="4"/>
      <c r="D41" s="1"/>
      <c r="E41" s="22"/>
      <c r="F41" s="1"/>
      <c r="G41" s="23"/>
      <c r="H41" s="24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</row>
    <row r="42" spans="2:71" ht="21" customHeight="1">
      <c r="B42" s="20"/>
      <c r="C42" s="4"/>
      <c r="D42" s="1"/>
      <c r="E42" s="22"/>
      <c r="F42" s="1"/>
      <c r="G42" s="23"/>
      <c r="H42" s="24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</row>
    <row r="43" spans="2:71" ht="21" customHeight="1">
      <c r="B43" s="20"/>
      <c r="C43" s="4"/>
      <c r="D43" s="1"/>
      <c r="E43" s="22"/>
      <c r="F43" s="1"/>
      <c r="G43" s="23"/>
      <c r="H43" s="24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</row>
    <row r="44" spans="2:71" ht="21" customHeight="1">
      <c r="B44" s="20"/>
      <c r="C44" s="4"/>
      <c r="D44" s="1"/>
      <c r="E44" s="22"/>
      <c r="F44" s="1"/>
      <c r="G44" s="23"/>
      <c r="H44" s="24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</row>
    <row r="45" spans="2:71" ht="21" customHeight="1">
      <c r="B45" s="20"/>
      <c r="C45" s="4"/>
      <c r="D45" s="1"/>
      <c r="E45" s="22"/>
      <c r="F45" s="1"/>
      <c r="G45" s="23"/>
      <c r="H45" s="24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</row>
    <row r="46" spans="2:71" ht="21" customHeight="1">
      <c r="B46" s="20"/>
      <c r="C46" s="4"/>
      <c r="D46" s="1"/>
      <c r="E46" s="22"/>
      <c r="F46" s="1"/>
      <c r="G46" s="23"/>
      <c r="H46" s="24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</row>
    <row r="47" spans="2:71" ht="21" customHeight="1">
      <c r="B47" s="20"/>
      <c r="C47" s="4"/>
      <c r="D47" s="1"/>
      <c r="E47" s="22"/>
      <c r="F47" s="1"/>
      <c r="G47" s="23"/>
      <c r="H47" s="24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</row>
    <row r="48" spans="2:71" ht="21" customHeight="1">
      <c r="B48" s="20"/>
      <c r="C48" s="4"/>
      <c r="D48" s="1"/>
      <c r="E48" s="22"/>
      <c r="F48" s="1"/>
      <c r="G48" s="23"/>
      <c r="H48" s="24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</row>
    <row r="49" spans="2:71" ht="21" customHeight="1">
      <c r="B49" s="20"/>
      <c r="C49" s="4"/>
      <c r="D49" s="1"/>
      <c r="E49" s="22"/>
      <c r="F49" s="1"/>
      <c r="G49" s="23"/>
      <c r="H49" s="24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</row>
    <row r="50" spans="2:71" ht="21" customHeight="1">
      <c r="B50" s="20"/>
      <c r="C50" s="4"/>
      <c r="D50" s="1"/>
      <c r="E50" s="22"/>
      <c r="F50" s="1"/>
      <c r="G50" s="23" t="str">
        <f t="shared" si="4"/>
        <v/>
      </c>
      <c r="H50" s="24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</row>
    <row r="51" spans="2:71" ht="21" customHeight="1">
      <c r="B51" s="20"/>
      <c r="C51" s="4"/>
      <c r="D51" s="1"/>
      <c r="E51" s="22"/>
      <c r="F51" s="1"/>
      <c r="G51" s="23" t="str">
        <f t="shared" si="4"/>
        <v/>
      </c>
      <c r="H51" s="24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</row>
    <row r="52" spans="2:71" ht="21" customHeight="1">
      <c r="B52" s="20"/>
      <c r="C52" s="4"/>
      <c r="D52" s="1"/>
      <c r="E52" s="22"/>
      <c r="F52" s="1"/>
      <c r="G52" s="23" t="str">
        <f t="shared" si="4"/>
        <v/>
      </c>
      <c r="H52" s="24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</row>
    <row r="53" spans="2:71" ht="21" customHeight="1">
      <c r="B53" s="20"/>
      <c r="C53" s="4"/>
      <c r="D53" s="1"/>
      <c r="E53" s="22"/>
      <c r="F53" s="1"/>
      <c r="G53" s="23" t="str">
        <f t="shared" si="4"/>
        <v/>
      </c>
      <c r="H53" s="24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</row>
    <row r="54" spans="2:71" ht="21" customHeight="1">
      <c r="B54" s="20"/>
      <c r="C54" s="4"/>
      <c r="D54" s="1"/>
      <c r="E54" s="22"/>
      <c r="F54" s="1"/>
      <c r="G54" s="23" t="str">
        <f t="shared" si="4"/>
        <v/>
      </c>
      <c r="H54" s="24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</row>
  </sheetData>
  <mergeCells count="31">
    <mergeCell ref="AH7:AK7"/>
    <mergeCell ref="AN7:AQ7"/>
    <mergeCell ref="B9:B11"/>
    <mergeCell ref="C9:C11"/>
    <mergeCell ref="D9:D11"/>
    <mergeCell ref="E9:E11"/>
    <mergeCell ref="F9:F11"/>
    <mergeCell ref="G9:G11"/>
    <mergeCell ref="H9:H11"/>
    <mergeCell ref="B7:H7"/>
    <mergeCell ref="J7:M7"/>
    <mergeCell ref="P7:S7"/>
    <mergeCell ref="V7:Y7"/>
    <mergeCell ref="AB7:AE7"/>
    <mergeCell ref="AA4:AF4"/>
    <mergeCell ref="B5:C5"/>
    <mergeCell ref="D5:H5"/>
    <mergeCell ref="V5:Z5"/>
    <mergeCell ref="AA5:AF5"/>
    <mergeCell ref="B4:C4"/>
    <mergeCell ref="D4:H4"/>
    <mergeCell ref="J4:N4"/>
    <mergeCell ref="O4:T4"/>
    <mergeCell ref="V4:Z4"/>
    <mergeCell ref="B2:BS2"/>
    <mergeCell ref="B3:C3"/>
    <mergeCell ref="D3:H3"/>
    <mergeCell ref="J3:N3"/>
    <mergeCell ref="O3:T3"/>
    <mergeCell ref="V3:Z3"/>
    <mergeCell ref="AA3:AF3"/>
  </mergeCells>
  <phoneticPr fontId="23"/>
  <conditionalFormatting sqref="I10:BS11">
    <cfRule type="expression" dxfId="9" priority="8">
      <formula>I$10=TODAY()</formula>
    </cfRule>
    <cfRule type="expression" dxfId="7" priority="10">
      <formula>WEEKDAY(I$10)=1</formula>
    </cfRule>
    <cfRule type="expression" dxfId="6" priority="11">
      <formula>WEEKDAY(I$10)=7</formula>
    </cfRule>
  </conditionalFormatting>
  <conditionalFormatting sqref="I12:BS54">
    <cfRule type="expression" dxfId="5" priority="2">
      <formula>AND($B12&lt;&gt;"",$E12&lt;&gt;"",I$10&gt;=$E12,I$10&lt;=$G12)</formula>
    </cfRule>
    <cfRule type="expression" dxfId="4" priority="3">
      <formula>AND($B12="",$E12&lt;&gt;"",I$10&gt;=$E12,I$10&lt;$E12+ROUND($F12*$H12,0))</formula>
    </cfRule>
    <cfRule type="expression" dxfId="3" priority="4">
      <formula>AND($B12="",$E12&lt;&gt;"",I$10&gt;=$E12,I$10&lt;=$G12)</formula>
    </cfRule>
    <cfRule type="expression" dxfId="2" priority="5">
      <formula>I$10=TODAY()</formula>
    </cfRule>
    <cfRule type="expression" dxfId="0" priority="7">
      <formula>WEEKDAY(I$10,2)&gt;5</formula>
    </cfRule>
  </conditionalFormatting>
  <hyperlinks>
    <hyperlink ref="A1:FB1" r:id="rId1" display="Excel・Word無料テンプレート集" xr:uid="{3C33910C-3770-420E-9DF2-BEE3F0055733}"/>
  </hyperlinks>
  <printOptions horizontalCentered="1"/>
  <pageMargins left="0.19685039370078741" right="0.19685039370078741" top="0.51181102362204722" bottom="0.19685039370078741" header="0.51181102362204722" footer="0.19685039370078741"/>
  <pageSetup paperSize="8" scale="70" orientation="landscape" horizontalDpi="300" verticalDpi="300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00000000-000E-0000-0000-000009000000}">
            <xm:f>COUNTIF(祝日!$A$5:$A$80,I$10)&gt;0</xm:f>
            <x14:dxf>
              <font>
                <b/>
                <color rgb="FFAD1457"/>
              </font>
              <fill>
                <patternFill>
                  <bgColor rgb="FFF8D7E3"/>
                </patternFill>
              </fill>
            </x14:dxf>
          </x14:cfRule>
          <xm:sqref>I10:BS11</xm:sqref>
        </x14:conditionalFormatting>
        <x14:conditionalFormatting xmlns:xm="http://schemas.microsoft.com/office/excel/2006/main">
          <x14:cfRule type="expression" priority="6" id="{00000000-000E-0000-0000-000006000000}">
            <xm:f>COUNTIF(祝日!$A$5:$A$80,I$10)&gt;0</xm:f>
            <x14:dxf>
              <fill>
                <patternFill>
                  <bgColor rgb="FFF8D7E3"/>
                </patternFill>
              </fill>
            </x14:dxf>
          </x14:cfRule>
          <xm:sqref>I12:BS54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0"/>
  <sheetViews>
    <sheetView showGridLines="0" zoomScaleNormal="100" workbookViewId="0">
      <pane ySplit="4" topLeftCell="A5" activePane="bottomLeft" state="frozen"/>
      <selection pane="bottomLeft" sqref="A1:C1"/>
    </sheetView>
  </sheetViews>
  <sheetFormatPr defaultColWidth="8.7109375" defaultRowHeight="15"/>
  <cols>
    <col min="1" max="1" width="14" customWidth="1"/>
    <col min="2" max="2" width="24" customWidth="1"/>
    <col min="3" max="3" width="12" customWidth="1"/>
  </cols>
  <sheetData>
    <row r="1" spans="1:3" ht="33.75" customHeight="1">
      <c r="A1" s="43" t="s">
        <v>58</v>
      </c>
      <c r="B1" s="43"/>
      <c r="C1" s="43"/>
    </row>
    <row r="2" spans="1:3" ht="39.75" customHeight="1">
      <c r="A2" s="44" t="s">
        <v>59</v>
      </c>
      <c r="B2" s="44"/>
      <c r="C2" s="44"/>
    </row>
    <row r="4" spans="1:3" ht="16.5">
      <c r="A4" s="25" t="s">
        <v>60</v>
      </c>
      <c r="B4" s="25" t="s">
        <v>61</v>
      </c>
      <c r="C4" s="25" t="s">
        <v>62</v>
      </c>
    </row>
    <row r="5" spans="1:3" ht="16.5">
      <c r="A5" s="2">
        <v>46023</v>
      </c>
      <c r="B5" s="26" t="s">
        <v>63</v>
      </c>
      <c r="C5" s="27" t="s">
        <v>64</v>
      </c>
    </row>
    <row r="6" spans="1:3" ht="16.5">
      <c r="A6" s="2">
        <v>46034</v>
      </c>
      <c r="B6" s="26" t="s">
        <v>65</v>
      </c>
      <c r="C6" s="27" t="s">
        <v>64</v>
      </c>
    </row>
    <row r="7" spans="1:3" ht="16.5">
      <c r="A7" s="2">
        <v>46064</v>
      </c>
      <c r="B7" s="26" t="s">
        <v>66</v>
      </c>
      <c r="C7" s="27" t="s">
        <v>64</v>
      </c>
    </row>
    <row r="8" spans="1:3" ht="16.5">
      <c r="A8" s="2">
        <v>46076</v>
      </c>
      <c r="B8" s="26" t="s">
        <v>67</v>
      </c>
      <c r="C8" s="27" t="s">
        <v>64</v>
      </c>
    </row>
    <row r="9" spans="1:3" ht="16.5">
      <c r="A9" s="2">
        <v>46101</v>
      </c>
      <c r="B9" s="26" t="s">
        <v>68</v>
      </c>
      <c r="C9" s="27" t="s">
        <v>64</v>
      </c>
    </row>
    <row r="10" spans="1:3" ht="16.5">
      <c r="A10" s="2">
        <v>46141</v>
      </c>
      <c r="B10" s="26" t="s">
        <v>69</v>
      </c>
      <c r="C10" s="27" t="s">
        <v>64</v>
      </c>
    </row>
    <row r="11" spans="1:3" ht="16.5">
      <c r="A11" s="2">
        <v>46145</v>
      </c>
      <c r="B11" s="26" t="s">
        <v>70</v>
      </c>
      <c r="C11" s="27" t="s">
        <v>64</v>
      </c>
    </row>
    <row r="12" spans="1:3" ht="16.5">
      <c r="A12" s="2">
        <v>46146</v>
      </c>
      <c r="B12" s="26" t="s">
        <v>71</v>
      </c>
      <c r="C12" s="27" t="s">
        <v>64</v>
      </c>
    </row>
    <row r="13" spans="1:3" ht="16.5">
      <c r="A13" s="2">
        <v>46147</v>
      </c>
      <c r="B13" s="26" t="s">
        <v>72</v>
      </c>
      <c r="C13" s="27" t="s">
        <v>64</v>
      </c>
    </row>
    <row r="14" spans="1:3" ht="16.5">
      <c r="A14" s="2">
        <v>46148</v>
      </c>
      <c r="B14" s="26" t="s">
        <v>73</v>
      </c>
      <c r="C14" s="27" t="s">
        <v>64</v>
      </c>
    </row>
    <row r="15" spans="1:3" ht="16.5">
      <c r="A15" s="2">
        <v>46223</v>
      </c>
      <c r="B15" s="26" t="s">
        <v>74</v>
      </c>
      <c r="C15" s="27" t="s">
        <v>64</v>
      </c>
    </row>
    <row r="16" spans="1:3" ht="16.5">
      <c r="A16" s="2">
        <v>46245</v>
      </c>
      <c r="B16" s="26" t="s">
        <v>75</v>
      </c>
      <c r="C16" s="27" t="s">
        <v>64</v>
      </c>
    </row>
    <row r="17" spans="1:3" ht="16.5">
      <c r="A17" s="2">
        <v>46286</v>
      </c>
      <c r="B17" s="26" t="s">
        <v>76</v>
      </c>
      <c r="C17" s="27" t="s">
        <v>64</v>
      </c>
    </row>
    <row r="18" spans="1:3" ht="16.5">
      <c r="A18" s="2">
        <v>46287</v>
      </c>
      <c r="B18" s="26" t="s">
        <v>77</v>
      </c>
      <c r="C18" s="27" t="s">
        <v>64</v>
      </c>
    </row>
    <row r="19" spans="1:3" ht="16.5">
      <c r="A19" s="2">
        <v>46288</v>
      </c>
      <c r="B19" s="26" t="s">
        <v>78</v>
      </c>
      <c r="C19" s="27" t="s">
        <v>64</v>
      </c>
    </row>
    <row r="20" spans="1:3" ht="16.5">
      <c r="A20" s="2">
        <v>46307</v>
      </c>
      <c r="B20" s="26" t="s">
        <v>79</v>
      </c>
      <c r="C20" s="27" t="s">
        <v>64</v>
      </c>
    </row>
    <row r="21" spans="1:3" ht="16.5">
      <c r="A21" s="2">
        <v>46329</v>
      </c>
      <c r="B21" s="26" t="s">
        <v>80</v>
      </c>
      <c r="C21" s="27" t="s">
        <v>64</v>
      </c>
    </row>
    <row r="22" spans="1:3" ht="16.5">
      <c r="A22" s="2">
        <v>46349</v>
      </c>
      <c r="B22" s="26" t="s">
        <v>81</v>
      </c>
      <c r="C22" s="27" t="s">
        <v>64</v>
      </c>
    </row>
    <row r="23" spans="1:3" ht="16.5">
      <c r="A23" s="2">
        <v>46388</v>
      </c>
      <c r="B23" s="26" t="s">
        <v>63</v>
      </c>
      <c r="C23" s="27" t="s">
        <v>64</v>
      </c>
    </row>
    <row r="24" spans="1:3" ht="16.5">
      <c r="A24" s="2">
        <v>46398</v>
      </c>
      <c r="B24" s="26" t="s">
        <v>65</v>
      </c>
      <c r="C24" s="27" t="s">
        <v>64</v>
      </c>
    </row>
    <row r="25" spans="1:3" ht="16.5">
      <c r="A25" s="2">
        <v>46429</v>
      </c>
      <c r="B25" s="26" t="s">
        <v>66</v>
      </c>
      <c r="C25" s="27" t="s">
        <v>64</v>
      </c>
    </row>
    <row r="26" spans="1:3" ht="16.5">
      <c r="A26" s="2">
        <v>46441</v>
      </c>
      <c r="B26" s="26" t="s">
        <v>67</v>
      </c>
      <c r="C26" s="27" t="s">
        <v>64</v>
      </c>
    </row>
    <row r="27" spans="1:3" ht="16.5">
      <c r="A27" s="2">
        <v>46467</v>
      </c>
      <c r="B27" s="26" t="s">
        <v>68</v>
      </c>
      <c r="C27" s="27" t="s">
        <v>64</v>
      </c>
    </row>
    <row r="28" spans="1:3" ht="16.5">
      <c r="A28" s="2">
        <v>46468</v>
      </c>
      <c r="B28" s="26" t="s">
        <v>73</v>
      </c>
      <c r="C28" s="27" t="s">
        <v>64</v>
      </c>
    </row>
    <row r="29" spans="1:3" ht="16.5">
      <c r="A29" s="2">
        <v>46506</v>
      </c>
      <c r="B29" s="26" t="s">
        <v>69</v>
      </c>
      <c r="C29" s="27" t="s">
        <v>64</v>
      </c>
    </row>
    <row r="30" spans="1:3" ht="16.5">
      <c r="A30" s="2">
        <v>46510</v>
      </c>
      <c r="B30" s="26" t="s">
        <v>70</v>
      </c>
      <c r="C30" s="27" t="s">
        <v>64</v>
      </c>
    </row>
    <row r="31" spans="1:3" ht="16.5">
      <c r="A31" s="2">
        <v>46511</v>
      </c>
      <c r="B31" s="26" t="s">
        <v>71</v>
      </c>
      <c r="C31" s="27" t="s">
        <v>64</v>
      </c>
    </row>
    <row r="32" spans="1:3" ht="16.5">
      <c r="A32" s="2">
        <v>46512</v>
      </c>
      <c r="B32" s="26" t="s">
        <v>72</v>
      </c>
      <c r="C32" s="27" t="s">
        <v>64</v>
      </c>
    </row>
    <row r="33" spans="1:3" ht="16.5">
      <c r="A33" s="2">
        <v>46587</v>
      </c>
      <c r="B33" s="26" t="s">
        <v>74</v>
      </c>
      <c r="C33" s="27" t="s">
        <v>64</v>
      </c>
    </row>
    <row r="34" spans="1:3" ht="16.5">
      <c r="A34" s="2">
        <v>46610</v>
      </c>
      <c r="B34" s="26" t="s">
        <v>75</v>
      </c>
      <c r="C34" s="27" t="s">
        <v>64</v>
      </c>
    </row>
    <row r="35" spans="1:3" ht="16.5">
      <c r="A35" s="2">
        <v>46650</v>
      </c>
      <c r="B35" s="26" t="s">
        <v>76</v>
      </c>
      <c r="C35" s="27" t="s">
        <v>64</v>
      </c>
    </row>
    <row r="36" spans="1:3" ht="16.5">
      <c r="A36" s="2">
        <v>46653</v>
      </c>
      <c r="B36" s="26" t="s">
        <v>78</v>
      </c>
      <c r="C36" s="27" t="s">
        <v>64</v>
      </c>
    </row>
    <row r="37" spans="1:3" ht="16.5">
      <c r="A37" s="2">
        <v>46671</v>
      </c>
      <c r="B37" s="26" t="s">
        <v>79</v>
      </c>
      <c r="C37" s="27" t="s">
        <v>64</v>
      </c>
    </row>
    <row r="38" spans="1:3" ht="16.5">
      <c r="A38" s="2">
        <v>46694</v>
      </c>
      <c r="B38" s="26" t="s">
        <v>80</v>
      </c>
      <c r="C38" s="27" t="s">
        <v>64</v>
      </c>
    </row>
    <row r="39" spans="1:3" ht="16.5">
      <c r="A39" s="2">
        <v>46714</v>
      </c>
      <c r="B39" s="26" t="s">
        <v>81</v>
      </c>
      <c r="C39" s="27" t="s">
        <v>64</v>
      </c>
    </row>
    <row r="40" spans="1:3" ht="16.5">
      <c r="A40" s="3">
        <v>46385</v>
      </c>
      <c r="B40" s="4" t="s">
        <v>82</v>
      </c>
      <c r="C40" s="28" t="s">
        <v>83</v>
      </c>
    </row>
    <row r="41" spans="1:3" ht="16.5">
      <c r="A41" s="3">
        <v>46386</v>
      </c>
      <c r="B41" s="4" t="s">
        <v>82</v>
      </c>
      <c r="C41" s="28" t="s">
        <v>83</v>
      </c>
    </row>
    <row r="42" spans="1:3" ht="16.5">
      <c r="A42" s="3">
        <v>46387</v>
      </c>
      <c r="B42" s="4" t="s">
        <v>82</v>
      </c>
      <c r="C42" s="28" t="s">
        <v>83</v>
      </c>
    </row>
    <row r="43" spans="1:3" ht="16.5">
      <c r="A43" s="3">
        <v>46389</v>
      </c>
      <c r="B43" s="4" t="s">
        <v>82</v>
      </c>
      <c r="C43" s="28" t="s">
        <v>83</v>
      </c>
    </row>
    <row r="44" spans="1:3" ht="16.5">
      <c r="A44" s="3">
        <v>46390</v>
      </c>
      <c r="B44" s="4" t="s">
        <v>82</v>
      </c>
      <c r="C44" s="28" t="s">
        <v>83</v>
      </c>
    </row>
    <row r="45" spans="1:3" ht="16.5">
      <c r="A45" s="3"/>
      <c r="B45" s="4"/>
      <c r="C45" s="28"/>
    </row>
    <row r="46" spans="1:3" ht="16.5">
      <c r="A46" s="3"/>
      <c r="B46" s="4"/>
      <c r="C46" s="28"/>
    </row>
    <row r="47" spans="1:3" ht="16.5">
      <c r="A47" s="3"/>
      <c r="B47" s="4"/>
      <c r="C47" s="28"/>
    </row>
    <row r="48" spans="1:3" ht="16.5">
      <c r="A48" s="3"/>
      <c r="B48" s="4"/>
      <c r="C48" s="28"/>
    </row>
    <row r="49" spans="1:3" ht="16.5">
      <c r="A49" s="3"/>
      <c r="B49" s="4"/>
      <c r="C49" s="28"/>
    </row>
    <row r="50" spans="1:3" ht="16.5">
      <c r="A50" s="3"/>
      <c r="B50" s="4"/>
      <c r="C50" s="28"/>
    </row>
    <row r="51" spans="1:3" ht="16.5">
      <c r="A51" s="3"/>
      <c r="B51" s="4"/>
      <c r="C51" s="28"/>
    </row>
    <row r="52" spans="1:3" ht="16.5">
      <c r="A52" s="3"/>
      <c r="B52" s="4"/>
      <c r="C52" s="28"/>
    </row>
    <row r="53" spans="1:3" ht="16.5">
      <c r="A53" s="3"/>
      <c r="B53" s="4"/>
      <c r="C53" s="28"/>
    </row>
    <row r="54" spans="1:3" ht="16.5">
      <c r="A54" s="3"/>
      <c r="B54" s="4"/>
      <c r="C54" s="28"/>
    </row>
    <row r="55" spans="1:3" ht="16.5">
      <c r="A55" s="3"/>
      <c r="B55" s="4"/>
      <c r="C55" s="28"/>
    </row>
    <row r="56" spans="1:3" ht="16.5">
      <c r="A56" s="3"/>
      <c r="B56" s="4"/>
      <c r="C56" s="28"/>
    </row>
    <row r="57" spans="1:3" ht="16.5">
      <c r="A57" s="3"/>
      <c r="B57" s="4"/>
      <c r="C57" s="28"/>
    </row>
    <row r="58" spans="1:3" ht="16.5">
      <c r="A58" s="3"/>
      <c r="B58" s="4"/>
      <c r="C58" s="28"/>
    </row>
    <row r="59" spans="1:3" ht="16.5">
      <c r="A59" s="3"/>
      <c r="B59" s="4"/>
      <c r="C59" s="28"/>
    </row>
    <row r="60" spans="1:3" ht="16.5">
      <c r="A60" s="3"/>
      <c r="B60" s="4"/>
      <c r="C60" s="28"/>
    </row>
    <row r="61" spans="1:3" ht="16.5">
      <c r="A61" s="3"/>
      <c r="B61" s="4"/>
      <c r="C61" s="28"/>
    </row>
    <row r="62" spans="1:3" ht="16.5">
      <c r="A62" s="3"/>
      <c r="B62" s="4"/>
      <c r="C62" s="28"/>
    </row>
    <row r="63" spans="1:3" ht="16.5">
      <c r="A63" s="3"/>
      <c r="B63" s="4"/>
      <c r="C63" s="28"/>
    </row>
    <row r="64" spans="1:3" ht="16.5">
      <c r="A64" s="3"/>
      <c r="B64" s="4"/>
      <c r="C64" s="28"/>
    </row>
    <row r="65" spans="1:3" ht="16.5">
      <c r="A65" s="3"/>
      <c r="B65" s="4"/>
      <c r="C65" s="28"/>
    </row>
    <row r="66" spans="1:3" ht="16.5">
      <c r="A66" s="3"/>
      <c r="B66" s="4"/>
      <c r="C66" s="28"/>
    </row>
    <row r="67" spans="1:3" ht="16.5">
      <c r="A67" s="3"/>
      <c r="B67" s="4"/>
      <c r="C67" s="28"/>
    </row>
    <row r="68" spans="1:3" ht="16.5">
      <c r="A68" s="3"/>
      <c r="B68" s="4"/>
      <c r="C68" s="28"/>
    </row>
    <row r="69" spans="1:3" ht="16.5">
      <c r="A69" s="3"/>
      <c r="B69" s="4"/>
      <c r="C69" s="28"/>
    </row>
    <row r="70" spans="1:3" ht="16.5">
      <c r="A70" s="3"/>
      <c r="B70" s="4"/>
      <c r="C70" s="28"/>
    </row>
    <row r="71" spans="1:3" ht="16.5">
      <c r="A71" s="3"/>
      <c r="B71" s="4"/>
      <c r="C71" s="28"/>
    </row>
    <row r="72" spans="1:3" ht="16.5">
      <c r="A72" s="3"/>
      <c r="B72" s="4"/>
      <c r="C72" s="28"/>
    </row>
    <row r="73" spans="1:3" ht="16.5">
      <c r="A73" s="3"/>
      <c r="B73" s="4"/>
      <c r="C73" s="28"/>
    </row>
    <row r="74" spans="1:3" ht="16.5">
      <c r="A74" s="3"/>
      <c r="B74" s="4"/>
      <c r="C74" s="28"/>
    </row>
    <row r="75" spans="1:3" ht="16.5">
      <c r="A75" s="3"/>
      <c r="B75" s="4"/>
      <c r="C75" s="28"/>
    </row>
    <row r="76" spans="1:3" ht="16.5">
      <c r="A76" s="3"/>
      <c r="B76" s="4"/>
      <c r="C76" s="28"/>
    </row>
    <row r="77" spans="1:3" ht="16.5">
      <c r="A77" s="3"/>
      <c r="B77" s="4"/>
      <c r="C77" s="28"/>
    </row>
    <row r="78" spans="1:3" ht="16.5">
      <c r="A78" s="3"/>
      <c r="B78" s="4"/>
      <c r="C78" s="28"/>
    </row>
    <row r="79" spans="1:3" ht="16.5">
      <c r="A79" s="3"/>
      <c r="B79" s="4"/>
      <c r="C79" s="28"/>
    </row>
    <row r="80" spans="1:3" ht="16.5">
      <c r="A80" s="3"/>
      <c r="B80" s="4"/>
      <c r="C80" s="28"/>
    </row>
  </sheetData>
  <mergeCells count="2">
    <mergeCell ref="A1:C1"/>
    <mergeCell ref="A2:C2"/>
  </mergeCells>
  <phoneticPr fontId="23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工程表</vt:lpstr>
      <vt:lpstr>祝日</vt:lpstr>
      <vt:lpstr>工程表!Print_Area</vt:lpstr>
      <vt:lpstr>工程表!Print_Titles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subject/>
  <dc:creator>inbl</dc:creator>
  <dc:description/>
  <cp:lastModifiedBy>inbl</cp:lastModifiedBy>
  <cp:revision>1</cp:revision>
  <cp:lastPrinted>2026-10-22T04:13:30Z</cp:lastPrinted>
  <dcterms:created xsi:type="dcterms:W3CDTF">2026-10-22T02:57:34Z</dcterms:created>
  <dcterms:modified xsi:type="dcterms:W3CDTF">2026-10-22T04:19:19Z</dcterms:modified>
  <dc:language>en-US</dc:language>
</cp:coreProperties>
</file>